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https://uoguelphca-my.sharepoint.com/personal/rmoore17_uoguelph_ca/Documents/Desktop/"/>
    </mc:Choice>
  </mc:AlternateContent>
  <xr:revisionPtr revIDLastSave="1" documentId="8_{45E6DC40-E24C-4C98-85FE-B1AB6D4A8C46}" xr6:coauthVersionLast="47" xr6:coauthVersionMax="47" xr10:uidLastSave="{426366E1-D994-4B73-BC26-D13E4772512A}"/>
  <bookViews>
    <workbookView xWindow="-110" yWindow="-110" windowWidth="19420" windowHeight="10420" tabRatio="904" xr2:uid="{00000000-000D-0000-FFFF-FFFF00000000}"/>
  </bookViews>
  <sheets>
    <sheet name="Instructions" sheetId="49" r:id="rId1"/>
    <sheet name="Sample" sheetId="48" r:id="rId2"/>
    <sheet name="Course #1" sheetId="43" r:id="rId3"/>
    <sheet name="Course #2" sheetId="42" r:id="rId4"/>
    <sheet name="Course #3" sheetId="44" r:id="rId5"/>
    <sheet name="Course #4" sheetId="45" r:id="rId6"/>
    <sheet name="Course #5" sheetId="46" r:id="rId7"/>
    <sheet name="Course #6" sheetId="47" r:id="rId8"/>
    <sheet name="Semester Average" sheetId="28" r:id="rId9"/>
  </sheets>
  <definedNames>
    <definedName name="Course_Info_Course_1">'Course #1'!$A$3:$E$4</definedName>
    <definedName name="Course_Info_Course_2">'Course #2'!$A$3:$E$4</definedName>
    <definedName name="Course_Info_Course_3">'Course #3'!$A$3:$E$4</definedName>
    <definedName name="Course_Info_Course_4">'Course #4'!$A$3:$E$4</definedName>
    <definedName name="Course_Info_Course_5">'Course #5'!$A$3:$E$4</definedName>
    <definedName name="Course_Info_Course_6">'Course #6'!$A$3:$E$4</definedName>
    <definedName name="Course_Info_Sample">Sample!$A$3:$E$4</definedName>
    <definedName name="Course_Information" localSheetId="2">'Course #1'!$A$3:$E$4</definedName>
    <definedName name="Course_Information" localSheetId="3">'Course #2'!$A$3:$E$4</definedName>
    <definedName name="Course_Information" localSheetId="4">'Course #3'!$A$3:$E$4</definedName>
    <definedName name="Course_Information" localSheetId="5">'Course #4'!$A$3:$E$4</definedName>
    <definedName name="Course_Information" localSheetId="6">'Course #5'!$A$3:$E$4</definedName>
    <definedName name="Course_Information" localSheetId="7">'Course #6'!$A$3:$E$4</definedName>
    <definedName name="Course_Information" localSheetId="1">Sample!$A$3:$E$4</definedName>
    <definedName name="Current_Mark" localSheetId="2">'Course #1'!$A$29:$F$29</definedName>
    <definedName name="Current_Mark" localSheetId="3">'Course #2'!$A$29:$F$29</definedName>
    <definedName name="Current_Mark" localSheetId="4">'Course #3'!$A$29:$F$29</definedName>
    <definedName name="Current_Mark" localSheetId="5">'Course #4'!$A$29:$F$29</definedName>
    <definedName name="Current_Mark" localSheetId="6">'Course #5'!$A$29:$F$29</definedName>
    <definedName name="Current_Mark" localSheetId="7">'Course #6'!$A$29:$F$29</definedName>
    <definedName name="Current_Mark" localSheetId="1">Sample!$A$29:$F$29</definedName>
    <definedName name="Current_Mark_Course_1">'Course #1'!$A$29:$E$29</definedName>
    <definedName name="Current_Mark_Course_2">'Course #2'!$A$29:$E$29</definedName>
    <definedName name="Current_Mark_Course_3">'Course #3'!$A$29:$E$29</definedName>
    <definedName name="Current_Mark_Course_4">'Course #4'!$A$29:$E$29</definedName>
    <definedName name="Current_Mark_Course_5">'Course #5'!$A$29:$E$29</definedName>
    <definedName name="Current_Mark_Course_6">'Course #6'!$A$29:$E$29</definedName>
    <definedName name="Current_Mark_Sample">Sample!$A$29:$E$29</definedName>
    <definedName name="Exam_Info_Course_1">'Course #1'!$A$31:$B$33</definedName>
    <definedName name="Final_Exam_Info" localSheetId="2">'Course #1'!$A$31:$B$33</definedName>
    <definedName name="Final_Exam_Info" localSheetId="3">'Course #2'!$A$31:$B$33</definedName>
    <definedName name="Final_Exam_Info" localSheetId="4">'Course #3'!$A$31:$B$33</definedName>
    <definedName name="Final_Exam_Info" localSheetId="5">'Course #4'!$A$31:$B$33</definedName>
    <definedName name="Final_Exam_Info" localSheetId="6">'Course #5'!$A$31:$B$33</definedName>
    <definedName name="Final_Exam_Info" localSheetId="7">'Course #6'!$A$31:$B$33</definedName>
    <definedName name="Final_Exam_Info" localSheetId="1">Sample!$A$31:$B$33</definedName>
    <definedName name="Final_Exam_Info_Course_1">'Course #1'!$A$31:$B$33</definedName>
    <definedName name="Final_Exam_Info_Course_2">'Course #2'!$A$31:$B$33</definedName>
    <definedName name="Final_Exam_Info_Course_3">'Course #3'!$A$31:$B$33</definedName>
    <definedName name="Final_Exam_Info_Course_4">'Course #4'!$A$31:$B$33</definedName>
    <definedName name="Final_Exam_Info_Course_5">'Course #5'!$A$31:$B$33</definedName>
    <definedName name="Final_Exam_Info_Course_6">'Course #6'!$A$31:$B$33</definedName>
    <definedName name="Final_Exam_Info_Sample">Sample!$A$31:$B$33</definedName>
    <definedName name="_xlnm.Print_Area" localSheetId="2">'Course #1'!$A$1:$F$38</definedName>
    <definedName name="_xlnm.Print_Area" localSheetId="3">'Course #2'!$A$1:$F$38</definedName>
    <definedName name="_xlnm.Print_Area" localSheetId="4">'Course #3'!$A$1:$F$38</definedName>
    <definedName name="_xlnm.Print_Area" localSheetId="5">'Course #4'!$A$1:$F$38</definedName>
    <definedName name="_xlnm.Print_Area" localSheetId="6">'Course #5'!$A$1:$F$38</definedName>
    <definedName name="_xlnm.Print_Area" localSheetId="7">'Course #6'!$A$1:$F$38</definedName>
    <definedName name="_xlnm.Print_Area" localSheetId="0">Instructions!$A$1:$A$23</definedName>
    <definedName name="_xlnm.Print_Area" localSheetId="1">Sample!$A$1:$F$38</definedName>
    <definedName name="_xlnm.Print_Area" localSheetId="8">'Semester Average'!$A$1:$C$12</definedName>
    <definedName name="Semester_Average">'Semester Average'!$A$11:$E$11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28" l="1"/>
  <c r="D8" i="28"/>
  <c r="D7" i="28"/>
  <c r="D6" i="28"/>
  <c r="B9" i="28"/>
  <c r="B8" i="28"/>
  <c r="B7" i="28"/>
  <c r="B6" i="28"/>
  <c r="C9" i="28"/>
  <c r="C8" i="28"/>
  <c r="C7" i="28"/>
  <c r="C6" i="28"/>
  <c r="A9" i="28"/>
  <c r="A8" i="28"/>
  <c r="A7" i="28"/>
  <c r="A6" i="28"/>
  <c r="A5" i="28"/>
  <c r="C5" i="28" s="1"/>
  <c r="A4" i="28"/>
  <c r="B4" i="28" s="1"/>
  <c r="E7" i="48"/>
  <c r="E8" i="48"/>
  <c r="E9" i="48"/>
  <c r="E10" i="48"/>
  <c r="E11" i="48"/>
  <c r="E12" i="48"/>
  <c r="E13" i="48"/>
  <c r="E14" i="48"/>
  <c r="E15" i="48"/>
  <c r="B33" i="48"/>
  <c r="C29" i="48"/>
  <c r="E3" i="48" s="1"/>
  <c r="E27" i="48"/>
  <c r="E26" i="48"/>
  <c r="E25" i="48"/>
  <c r="E24" i="48"/>
  <c r="E23" i="48"/>
  <c r="E22" i="48"/>
  <c r="E21" i="48"/>
  <c r="E20" i="48"/>
  <c r="E19" i="48"/>
  <c r="E18" i="48"/>
  <c r="E17" i="48"/>
  <c r="E16" i="48"/>
  <c r="B33" i="47"/>
  <c r="B31" i="47"/>
  <c r="C29" i="47"/>
  <c r="E3" i="47" s="1"/>
  <c r="E27" i="47"/>
  <c r="E26" i="47"/>
  <c r="E25" i="47"/>
  <c r="E24" i="47"/>
  <c r="E23" i="47"/>
  <c r="E22" i="47"/>
  <c r="E21" i="47"/>
  <c r="E20" i="47"/>
  <c r="E19" i="47"/>
  <c r="E18" i="47"/>
  <c r="E17" i="47"/>
  <c r="E16" i="47"/>
  <c r="E15" i="47"/>
  <c r="E14" i="47"/>
  <c r="E13" i="47"/>
  <c r="E12" i="47"/>
  <c r="E11" i="47"/>
  <c r="E10" i="47"/>
  <c r="E9" i="47"/>
  <c r="E8" i="47"/>
  <c r="E7" i="47"/>
  <c r="E29" i="47" s="1"/>
  <c r="D29" i="47" s="1"/>
  <c r="E4" i="47" s="1"/>
  <c r="B33" i="46"/>
  <c r="C29" i="46"/>
  <c r="B31" i="46" s="1"/>
  <c r="E27" i="46"/>
  <c r="E26" i="46"/>
  <c r="E25" i="46"/>
  <c r="E24" i="46"/>
  <c r="E23" i="46"/>
  <c r="E22" i="46"/>
  <c r="E21" i="46"/>
  <c r="E20" i="46"/>
  <c r="E19" i="46"/>
  <c r="E18" i="46"/>
  <c r="E17" i="46"/>
  <c r="E16" i="46"/>
  <c r="E15" i="46"/>
  <c r="E14" i="46"/>
  <c r="E13" i="46"/>
  <c r="E12" i="46"/>
  <c r="E11" i="46"/>
  <c r="E10" i="46"/>
  <c r="E9" i="46"/>
  <c r="E8" i="46"/>
  <c r="E7" i="46"/>
  <c r="E29" i="46" s="1"/>
  <c r="D29" i="46" s="1"/>
  <c r="E4" i="46" s="1"/>
  <c r="B33" i="45"/>
  <c r="C29" i="45"/>
  <c r="B31" i="45" s="1"/>
  <c r="E27" i="45"/>
  <c r="E26" i="45"/>
  <c r="E25" i="45"/>
  <c r="E24" i="45"/>
  <c r="E23" i="45"/>
  <c r="E22" i="45"/>
  <c r="E21" i="45"/>
  <c r="E20" i="45"/>
  <c r="E19" i="45"/>
  <c r="E18" i="45"/>
  <c r="E17" i="45"/>
  <c r="E16" i="45"/>
  <c r="E15" i="45"/>
  <c r="E14" i="45"/>
  <c r="E13" i="45"/>
  <c r="E12" i="45"/>
  <c r="E11" i="45"/>
  <c r="E10" i="45"/>
  <c r="E9" i="45"/>
  <c r="E8" i="45"/>
  <c r="E7" i="45"/>
  <c r="E29" i="45" s="1"/>
  <c r="D29" i="45" s="1"/>
  <c r="E4" i="45" s="1"/>
  <c r="B33" i="44"/>
  <c r="C29" i="44"/>
  <c r="B31" i="44" s="1"/>
  <c r="E27" i="44"/>
  <c r="E26" i="44"/>
  <c r="E25" i="44"/>
  <c r="E24" i="44"/>
  <c r="E23" i="44"/>
  <c r="E22" i="44"/>
  <c r="E21" i="44"/>
  <c r="E20" i="44"/>
  <c r="E19" i="44"/>
  <c r="E18" i="44"/>
  <c r="E17" i="44"/>
  <c r="E16" i="44"/>
  <c r="E15" i="44"/>
  <c r="E14" i="44"/>
  <c r="E13" i="44"/>
  <c r="E12" i="44"/>
  <c r="E11" i="44"/>
  <c r="E10" i="44"/>
  <c r="E9" i="44"/>
  <c r="E8" i="44"/>
  <c r="E7" i="44"/>
  <c r="E29" i="44" s="1"/>
  <c r="D29" i="44" s="1"/>
  <c r="E4" i="44" s="1"/>
  <c r="B33" i="43"/>
  <c r="B31" i="43"/>
  <c r="C29" i="43"/>
  <c r="E27" i="43"/>
  <c r="E26" i="43"/>
  <c r="E25" i="43"/>
  <c r="E24" i="43"/>
  <c r="E23" i="43"/>
  <c r="E22" i="43"/>
  <c r="E21" i="43"/>
  <c r="E20" i="43"/>
  <c r="E19" i="43"/>
  <c r="E18" i="43"/>
  <c r="E17" i="43"/>
  <c r="E16" i="43"/>
  <c r="E15" i="43"/>
  <c r="E14" i="43"/>
  <c r="E13" i="43"/>
  <c r="E29" i="43" s="1"/>
  <c r="D29" i="43" s="1"/>
  <c r="E4" i="43" s="1"/>
  <c r="E12" i="43"/>
  <c r="E11" i="43"/>
  <c r="E10" i="43"/>
  <c r="E9" i="43"/>
  <c r="E8" i="43"/>
  <c r="E7" i="43"/>
  <c r="E3" i="43"/>
  <c r="B33" i="42"/>
  <c r="C29" i="42"/>
  <c r="B31" i="42" s="1"/>
  <c r="E27" i="42"/>
  <c r="E26" i="42"/>
  <c r="E25" i="42"/>
  <c r="E24" i="42"/>
  <c r="E23" i="42"/>
  <c r="E22" i="42"/>
  <c r="E21" i="42"/>
  <c r="E20" i="42"/>
  <c r="E19" i="42"/>
  <c r="E18" i="42"/>
  <c r="E17" i="42"/>
  <c r="E16" i="42"/>
  <c r="E15" i="42"/>
  <c r="E14" i="42"/>
  <c r="E13" i="42"/>
  <c r="E12" i="42"/>
  <c r="E11" i="42"/>
  <c r="E10" i="42"/>
  <c r="E9" i="42"/>
  <c r="E8" i="42"/>
  <c r="E29" i="42" s="1"/>
  <c r="D29" i="42" s="1"/>
  <c r="E4" i="42" s="1"/>
  <c r="E7" i="42"/>
  <c r="B5" i="28" l="1"/>
  <c r="D5" i="28"/>
  <c r="D4" i="28"/>
  <c r="C4" i="28"/>
  <c r="E29" i="48"/>
  <c r="B31" i="48"/>
  <c r="D29" i="48"/>
  <c r="E4" i="48" s="1"/>
  <c r="E3" i="46"/>
  <c r="E3" i="45"/>
  <c r="E3" i="44"/>
  <c r="E3" i="42"/>
  <c r="G6" i="28" l="1"/>
  <c r="G8" i="28"/>
  <c r="G9" i="28" l="1"/>
  <c r="G5" i="28"/>
  <c r="G4" i="28"/>
  <c r="C11" i="28"/>
  <c r="G7" i="28"/>
  <c r="G11" i="28" l="1"/>
  <c r="B11" i="28" s="1"/>
</calcChain>
</file>

<file path=xl/sharedStrings.xml><?xml version="1.0" encoding="utf-8"?>
<sst xmlns="http://schemas.openxmlformats.org/spreadsheetml/2006/main" count="147" uniqueCount="57">
  <si>
    <t>Mark Calculator</t>
  </si>
  <si>
    <t>Instructions</t>
  </si>
  <si>
    <t>The Mark Calculator, developed by the University of Guelph Library, is a tool that can help you understand exactly where you stand in your courses.</t>
  </si>
  <si>
    <r>
      <rPr>
        <b/>
        <sz val="11"/>
        <color theme="1"/>
        <rFont val="Arial"/>
        <family val="2"/>
      </rPr>
      <t>Save a copy</t>
    </r>
    <r>
      <rPr>
        <sz val="11"/>
        <color theme="1"/>
        <rFont val="Arial"/>
        <family val="2"/>
      </rPr>
      <t xml:space="preserve"> of this spreadsheet to your device and keep it up-to-date as you get your marks back throughout the semester. When it's time for final exams, you'll know exactly where you stand in each of your courses and can plan your study schedule accordingly.</t>
    </r>
  </si>
  <si>
    <t>For each of your courses</t>
  </si>
  <si>
    <t>1) Fill in the course name in cell B3 (e.g. BIOL*1070 or Biology).</t>
  </si>
  <si>
    <t>2) Fill in the course weight in cell B4 (e.g. 0.5 credits). Most one-semester courses at the U of G are for 0.5 credits, but some may be 0.75 or more.</t>
  </si>
  <si>
    <t>3) Under Course Item, list each item that you will receive a mark for during the semester. Include the due date and percentage that each is worth. Delete the example row, or else it will count towards your semester mark.</t>
  </si>
  <si>
    <t>4) As you get your marks back, populate them into the spreadsheet. Always enter your marks as percentages.</t>
  </si>
  <si>
    <t>5) The Mark Calculator will display your current mark in the course as a percentage in cells D29 and E4 (in red), the amount of the course completed in cells C29 and E3, and the amount of your final mark you have achieved so far in cell E29.</t>
  </si>
  <si>
    <t>6) You can enter your desired course mark in cell B32 and the Mark Calculator will display the mark needed on the final exam to achieve it in cell B33.</t>
  </si>
  <si>
    <t>Semester Average spreadsheet</t>
  </si>
  <si>
    <t>As soon as you enter the course name and weight in the Course tab, the Mark Calculator will automatically transfer the name and current mark into the 'Semester Average' spreadsheet.</t>
  </si>
  <si>
    <t>Accessibility</t>
  </si>
  <si>
    <t>We have designed this file for all users but Microsoft Excel has accessibility limitations. For more accessible options,</t>
  </si>
  <si>
    <t>Visit the online version of the Mark Calculator, or</t>
  </si>
  <si>
    <t xml:space="preserve">Email lib.a11y@uoguelph.ca </t>
  </si>
  <si>
    <t>Questions? Comments? Please contact us at learning@uoguelph.ca.</t>
  </si>
  <si>
    <t>Mark Calculator: Sample Course</t>
  </si>
  <si>
    <t xml:space="preserve">Course:   </t>
  </si>
  <si>
    <t>Biology 1080</t>
  </si>
  <si>
    <t xml:space="preserve">Amount of course completed:   </t>
  </si>
  <si>
    <t xml:space="preserve">Credits:   </t>
  </si>
  <si>
    <t xml:space="preserve">Your current mark:   </t>
  </si>
  <si>
    <t>Course Item</t>
  </si>
  <si>
    <t>Due Date</t>
  </si>
  <si>
    <t>Worth (%)</t>
  </si>
  <si>
    <t>Your Mark (%)</t>
  </si>
  <si>
    <t>% of Course Mark</t>
  </si>
  <si>
    <t>Notes</t>
  </si>
  <si>
    <t>Seminar homework assignment</t>
  </si>
  <si>
    <t>Seminar oral presentation</t>
  </si>
  <si>
    <t>Seminar written assignment</t>
  </si>
  <si>
    <t>Seminar peer evaluation</t>
  </si>
  <si>
    <t>Pre-lab activities</t>
  </si>
  <si>
    <t>Lab homework assignment</t>
  </si>
  <si>
    <t>Integrative thinking assignment</t>
  </si>
  <si>
    <t>Midterm #1</t>
  </si>
  <si>
    <t>Midterm #2</t>
  </si>
  <si>
    <t>Current Mark</t>
  </si>
  <si>
    <t>Final exam worth:</t>
  </si>
  <si>
    <t>Desired course mark:</t>
  </si>
  <si>
    <t>Required % on final:</t>
  </si>
  <si>
    <t>Mark Calculator: Course #1</t>
  </si>
  <si>
    <t>e.g. Quiz #1</t>
  </si>
  <si>
    <t>Mark Calculator: Course #2</t>
  </si>
  <si>
    <t>Mark Calculator: Course #3</t>
  </si>
  <si>
    <t>Mark Calculator: Course #4</t>
  </si>
  <si>
    <t>Mark Calculator: Course #5</t>
  </si>
  <si>
    <t>Mark Calculator: Course #6</t>
  </si>
  <si>
    <t>Mark Calculator: Semester Average</t>
  </si>
  <si>
    <t>Course</t>
  </si>
  <si>
    <t>Mark (%)</t>
  </si>
  <si>
    <t>Credits</t>
  </si>
  <si>
    <t>% Complete</t>
  </si>
  <si>
    <t>Weighted average</t>
  </si>
  <si>
    <t>Semester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</si>
</sst>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u/>
      <sz val="11"/>
      <color theme="10"/>
      <name val="Calibri"/>
      <family val="2"/>
    </font>
    <font>
      <b/>
      <u/>
      <sz val="36"/>
      <color rgb="FF860000"/>
      <name val="Arial"/>
      <family val="2"/>
    </font>
    <font>
      <sz val="48"/>
      <color rgb="FF860000"/>
      <name val="Arial"/>
      <family val="2"/>
    </font>
    <font>
      <sz val="11"/>
      <color theme="1"/>
      <name val="Arial"/>
      <family val="2"/>
    </font>
    <font>
      <b/>
      <sz val="11"/>
      <color theme="1"/>
      <name val="Arial"/>
      <family val="2"/>
    </font>
    <font>
      <b/>
      <sz val="11"/>
      <color rgb="FFFF0000"/>
      <name val="Arial"/>
      <family val="2"/>
    </font>
    <font>
      <b/>
      <sz val="12"/>
      <color theme="1"/>
      <name val="Arial"/>
      <family val="2"/>
    </font>
    <font>
      <b/>
      <sz val="12"/>
      <color rgb="FFC20430"/>
      <name val="Arial"/>
      <family val="2"/>
    </font>
    <font>
      <sz val="12"/>
      <color theme="1"/>
      <name val="Arial"/>
      <family val="2"/>
    </font>
    <font>
      <u/>
      <sz val="11"/>
      <color theme="10"/>
      <name val="Arial"/>
      <family val="2"/>
    </font>
    <font>
      <sz val="11"/>
      <color rgb="FF0070C0"/>
      <name val="Arial"/>
      <family val="2"/>
    </font>
    <font>
      <b/>
      <sz val="28"/>
      <color rgb="FFC20430"/>
      <name val="Arial"/>
      <family val="2"/>
    </font>
    <font>
      <sz val="11"/>
      <color theme="1"/>
      <name val="Calibri"/>
      <family val="2"/>
      <scheme val="minor"/>
    </font>
    <font>
      <b/>
      <sz val="12"/>
      <color theme="0"/>
      <name val="Arial"/>
      <family val="2"/>
    </font>
    <font>
      <b/>
      <sz val="12"/>
      <color rgb="FF860000"/>
      <name val="Arial"/>
      <family val="2"/>
    </font>
    <font>
      <b/>
      <sz val="12"/>
      <name val="Arial"/>
      <family val="2"/>
    </font>
    <font>
      <b/>
      <sz val="12"/>
      <color rgb="FFFF0000"/>
      <name val="Arial"/>
      <family val="2"/>
    </font>
    <font>
      <sz val="12"/>
      <color theme="0"/>
      <name val="Arial"/>
      <family val="2"/>
    </font>
    <font>
      <sz val="1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8F8F8"/>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9" fontId="13" fillId="0" borderId="0" applyFont="0" applyFill="0" applyBorder="0" applyAlignment="0" applyProtection="0"/>
  </cellStyleXfs>
  <cellXfs count="79">
    <xf numFmtId="0" fontId="0" fillId="0" borderId="0" xfId="0"/>
    <xf numFmtId="0" fontId="4" fillId="0" borderId="0" xfId="0" applyFont="1"/>
    <xf numFmtId="0" fontId="4"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16" fontId="4" fillId="2" borderId="0" xfId="0" applyNumberFormat="1" applyFont="1" applyFill="1" applyAlignment="1" applyProtection="1">
      <alignment horizontal="center" vertical="center"/>
      <protection locked="0"/>
    </xf>
    <xf numFmtId="164" fontId="4" fillId="2" borderId="0" xfId="0" applyNumberFormat="1" applyFont="1" applyFill="1" applyAlignment="1" applyProtection="1">
      <alignment horizontal="center" vertical="center"/>
      <protection locked="0"/>
    </xf>
    <xf numFmtId="0" fontId="8" fillId="2" borderId="2" xfId="0" applyFont="1" applyFill="1" applyBorder="1" applyAlignment="1" applyProtection="1">
      <alignment horizontal="left"/>
      <protection locked="0"/>
    </xf>
    <xf numFmtId="16" fontId="4" fillId="4" borderId="0" xfId="0" applyNumberFormat="1" applyFont="1" applyFill="1" applyAlignment="1" applyProtection="1">
      <alignment horizontal="center" vertical="center"/>
      <protection locked="0"/>
    </xf>
    <xf numFmtId="164" fontId="4" fillId="4" borderId="0" xfId="0" applyNumberFormat="1" applyFont="1" applyFill="1" applyAlignment="1" applyProtection="1">
      <alignment horizontal="center" vertical="center"/>
      <protection locked="0"/>
    </xf>
    <xf numFmtId="0" fontId="4" fillId="0" borderId="0" xfId="0" applyFont="1" applyAlignment="1">
      <alignment wrapText="1"/>
    </xf>
    <xf numFmtId="0" fontId="5" fillId="0" borderId="0" xfId="0" applyFont="1" applyAlignment="1">
      <alignment wrapText="1"/>
    </xf>
    <xf numFmtId="0" fontId="4" fillId="0" borderId="0" xfId="0" quotePrefix="1" applyFont="1" applyAlignment="1">
      <alignment wrapText="1"/>
    </xf>
    <xf numFmtId="0" fontId="10" fillId="0" borderId="0" xfId="1" applyFont="1" applyAlignment="1" applyProtection="1">
      <alignment wrapText="1"/>
    </xf>
    <xf numFmtId="0" fontId="11" fillId="0" borderId="0" xfId="0" applyFont="1" applyAlignment="1">
      <alignment wrapText="1"/>
    </xf>
    <xf numFmtId="0" fontId="12" fillId="0" borderId="0" xfId="0" applyFont="1"/>
    <xf numFmtId="9" fontId="4" fillId="0" borderId="0" xfId="2" applyFont="1" applyAlignment="1">
      <alignment vertical="center"/>
    </xf>
    <xf numFmtId="0" fontId="4" fillId="0" borderId="0" xfId="0" quotePrefix="1" applyFont="1" applyAlignment="1">
      <alignment horizontal="left" wrapText="1"/>
    </xf>
    <xf numFmtId="164" fontId="5" fillId="5" borderId="0" xfId="2" applyNumberFormat="1" applyFont="1" applyFill="1" applyBorder="1" applyAlignment="1" applyProtection="1">
      <alignment horizontal="center" vertical="center"/>
    </xf>
    <xf numFmtId="2" fontId="4" fillId="5" borderId="0" xfId="2" applyNumberFormat="1" applyFont="1" applyFill="1" applyBorder="1" applyAlignment="1" applyProtection="1">
      <alignment horizontal="center" vertical="center"/>
    </xf>
    <xf numFmtId="164" fontId="4" fillId="5" borderId="0" xfId="2" applyNumberFormat="1" applyFont="1" applyFill="1" applyBorder="1" applyAlignment="1" applyProtection="1">
      <alignment horizontal="center" vertical="center"/>
    </xf>
    <xf numFmtId="2" fontId="4" fillId="5" borderId="0" xfId="0" applyNumberFormat="1" applyFont="1" applyFill="1" applyAlignment="1">
      <alignment horizontal="center" vertical="center"/>
    </xf>
    <xf numFmtId="164" fontId="4" fillId="5" borderId="0" xfId="0" applyNumberFormat="1" applyFont="1" applyFill="1" applyAlignment="1">
      <alignment horizontal="center" vertical="center"/>
    </xf>
    <xf numFmtId="0" fontId="8" fillId="0" borderId="9" xfId="0" applyFont="1" applyBorder="1" applyAlignment="1">
      <alignment vertical="center"/>
    </xf>
    <xf numFmtId="0" fontId="15" fillId="0" borderId="10" xfId="0" applyFont="1" applyBorder="1" applyAlignment="1">
      <alignment horizontal="center" vertical="center"/>
    </xf>
    <xf numFmtId="164" fontId="8" fillId="0" borderId="10" xfId="0" applyNumberFormat="1" applyFont="1" applyBorder="1" applyAlignment="1">
      <alignment horizontal="center" vertical="center"/>
    </xf>
    <xf numFmtId="164" fontId="9" fillId="2" borderId="8" xfId="0" applyNumberFormat="1" applyFont="1" applyFill="1" applyBorder="1" applyAlignment="1" applyProtection="1">
      <alignment horizontal="center" vertical="center"/>
      <protection locked="0"/>
    </xf>
    <xf numFmtId="0" fontId="9" fillId="0" borderId="0" xfId="0" applyFont="1" applyAlignment="1">
      <alignment vertical="center"/>
    </xf>
    <xf numFmtId="0" fontId="9" fillId="0" borderId="12" xfId="0" applyFont="1" applyBorder="1" applyAlignment="1">
      <alignment horizontal="center" vertical="center"/>
    </xf>
    <xf numFmtId="2" fontId="18" fillId="5" borderId="10" xfId="0" applyNumberFormat="1" applyFont="1" applyFill="1" applyBorder="1" applyAlignment="1">
      <alignment horizontal="center" vertical="center"/>
    </xf>
    <xf numFmtId="0" fontId="15" fillId="0" borderId="11" xfId="0" applyFont="1" applyBorder="1" applyAlignment="1">
      <alignment horizontal="center" vertical="center"/>
    </xf>
    <xf numFmtId="0" fontId="4" fillId="4" borderId="7"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19" fillId="4" borderId="5" xfId="0" applyFont="1" applyFill="1" applyBorder="1" applyAlignment="1" applyProtection="1">
      <alignment horizontal="left"/>
      <protection locked="0"/>
    </xf>
    <xf numFmtId="0" fontId="1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1" xfId="0" applyFont="1" applyBorder="1" applyAlignment="1">
      <alignment horizontal="right"/>
    </xf>
    <xf numFmtId="0" fontId="9" fillId="0" borderId="1" xfId="0" applyFont="1" applyBorder="1"/>
    <xf numFmtId="0" fontId="7" fillId="0" borderId="2" xfId="0" applyFont="1" applyBorder="1" applyAlignment="1">
      <alignment horizontal="right"/>
    </xf>
    <xf numFmtId="164" fontId="7" fillId="0" borderId="3" xfId="0" applyNumberFormat="1" applyFont="1" applyBorder="1" applyAlignment="1">
      <alignment horizontal="center"/>
    </xf>
    <xf numFmtId="0" fontId="7" fillId="0" borderId="4" xfId="0" applyFont="1" applyBorder="1" applyAlignment="1">
      <alignment horizontal="right"/>
    </xf>
    <xf numFmtId="0" fontId="9" fillId="0" borderId="4" xfId="0" applyFont="1" applyBorder="1"/>
    <xf numFmtId="0" fontId="7" fillId="0" borderId="5" xfId="0" applyFont="1" applyBorder="1" applyAlignment="1">
      <alignment horizontal="right"/>
    </xf>
    <xf numFmtId="164" fontId="8" fillId="0" borderId="6" xfId="0" applyNumberFormat="1" applyFont="1" applyBorder="1" applyAlignment="1">
      <alignment horizontal="center"/>
    </xf>
    <xf numFmtId="0" fontId="9" fillId="0" borderId="0" xfId="0" applyFont="1"/>
    <xf numFmtId="0" fontId="14" fillId="3" borderId="5" xfId="0" applyFont="1" applyFill="1" applyBorder="1" applyAlignment="1">
      <alignment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4" fillId="4"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6" fillId="0" borderId="0" xfId="0" applyFont="1" applyAlignment="1">
      <alignment vertical="center"/>
    </xf>
    <xf numFmtId="0" fontId="6" fillId="0" borderId="0" xfId="0" applyFont="1" applyAlignment="1">
      <alignment horizontal="center" vertical="center"/>
    </xf>
    <xf numFmtId="164" fontId="4" fillId="0" borderId="0" xfId="0"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vertical="center"/>
    </xf>
    <xf numFmtId="164" fontId="9" fillId="0" borderId="10" xfId="0" applyNumberFormat="1" applyFont="1" applyBorder="1" applyAlignment="1">
      <alignment horizontal="center" vertical="center"/>
    </xf>
    <xf numFmtId="164" fontId="16" fillId="0" borderId="10" xfId="0" applyNumberFormat="1" applyFont="1" applyBorder="1" applyAlignment="1">
      <alignment horizontal="center" vertical="center"/>
    </xf>
    <xf numFmtId="164" fontId="9" fillId="0" borderId="11" xfId="0" applyNumberFormat="1" applyFont="1" applyBorder="1" applyAlignment="1">
      <alignment vertical="center"/>
    </xf>
    <xf numFmtId="0" fontId="16" fillId="0" borderId="1" xfId="0" applyFont="1" applyBorder="1" applyAlignment="1">
      <alignment horizontal="right" vertical="center"/>
    </xf>
    <xf numFmtId="164" fontId="9" fillId="0" borderId="3" xfId="0" applyNumberFormat="1" applyFont="1" applyBorder="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164" fontId="17" fillId="0" borderId="0" xfId="0" applyNumberFormat="1" applyFont="1" applyAlignment="1">
      <alignment horizontal="center" vertical="center"/>
    </xf>
    <xf numFmtId="164" fontId="9" fillId="0" borderId="0" xfId="0" applyNumberFormat="1" applyFont="1" applyAlignment="1">
      <alignment vertical="center"/>
    </xf>
    <xf numFmtId="0" fontId="16" fillId="0" borderId="7" xfId="0" applyFont="1" applyBorder="1" applyAlignment="1">
      <alignment horizontal="right" vertical="center"/>
    </xf>
    <xf numFmtId="0" fontId="16" fillId="0" borderId="4" xfId="0" applyFont="1" applyBorder="1" applyAlignment="1">
      <alignment horizontal="right" vertical="center"/>
    </xf>
    <xf numFmtId="164" fontId="9" fillId="0" borderId="6" xfId="0" applyNumberFormat="1" applyFont="1" applyBorder="1" applyAlignment="1">
      <alignment horizontal="center" vertical="center"/>
    </xf>
    <xf numFmtId="0" fontId="5" fillId="5" borderId="0" xfId="0" applyFont="1" applyFill="1" applyAlignment="1">
      <alignment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164" fontId="4" fillId="0" borderId="13" xfId="2" applyNumberFormat="1" applyFont="1" applyBorder="1" applyAlignment="1">
      <alignment horizontal="center" vertical="center"/>
    </xf>
    <xf numFmtId="164" fontId="4" fillId="0" borderId="17" xfId="2" applyNumberFormat="1" applyFont="1" applyBorder="1" applyAlignment="1">
      <alignment horizontal="center" vertical="center"/>
    </xf>
    <xf numFmtId="164" fontId="9" fillId="0" borderId="12" xfId="2" applyNumberFormat="1" applyFont="1" applyBorder="1" applyAlignment="1">
      <alignment horizontal="center" vertical="center"/>
    </xf>
    <xf numFmtId="0" fontId="8" fillId="2" borderId="3" xfId="0" applyFont="1" applyFill="1" applyBorder="1" applyAlignment="1" applyProtection="1">
      <alignment horizontal="left"/>
      <protection locked="0"/>
    </xf>
    <xf numFmtId="0" fontId="19" fillId="4" borderId="6" xfId="0" applyFont="1" applyFill="1" applyBorder="1" applyAlignment="1" applyProtection="1">
      <alignment horizontal="left"/>
      <protection locked="0"/>
    </xf>
    <xf numFmtId="0" fontId="10" fillId="0" borderId="0" xfId="1" quotePrefix="1" applyFont="1" applyAlignment="1" applyProtection="1">
      <alignment horizontal="left" wrapText="1" indent="1"/>
    </xf>
  </cellXfs>
  <cellStyles count="3">
    <cellStyle name="Hyperlink" xfId="1" builtinId="8"/>
    <cellStyle name="Normal" xfId="0" builtinId="0"/>
    <cellStyle name="Percent" xfId="2" builtinId="5"/>
  </cellStyles>
  <dxfs count="78">
    <dxf>
      <font>
        <b val="0"/>
        <i val="0"/>
        <strike val="0"/>
        <condense val="0"/>
        <extend val="0"/>
        <outline val="0"/>
        <shadow val="0"/>
        <u val="none"/>
        <vertAlign val="baseline"/>
        <sz val="11"/>
        <color theme="1"/>
        <name val="Arial"/>
        <family val="2"/>
        <scheme val="none"/>
      </font>
      <numFmt numFmtId="164" formatCode="0.0%"/>
      <fill>
        <patternFill patternType="solid">
          <fgColor indexed="64"/>
          <bgColor theme="0" tint="-4.9989318521683403E-2"/>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Arial"/>
        <family val="2"/>
        <scheme val="none"/>
      </font>
      <numFmt numFmtId="164" formatCode="0.0%"/>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21"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8F8F8"/>
      <color rgb="FFC20430"/>
      <color rgb="FF860000"/>
      <color rgb="FFF5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66675</xdr:rowOff>
    </xdr:from>
    <xdr:ext cx="5476113" cy="961023"/>
    <xdr:pic>
      <xdr:nvPicPr>
        <xdr:cNvPr id="2" name="Picture 1" descr="Mark Calculator Logo">
          <a:extLst>
            <a:ext uri="{FF2B5EF4-FFF2-40B4-BE49-F238E27FC236}">
              <a16:creationId xmlns:a16="http://schemas.microsoft.com/office/drawing/2014/main" id="{6E90BFF7-25E7-4269-8738-6A3C2A09E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66675"/>
          <a:ext cx="5476113" cy="961023"/>
        </a:xfrm>
        <a:prstGeom prst="rect">
          <a:avLst/>
        </a:prstGeom>
      </xdr:spPr>
    </xdr:pic>
    <xdr:clientData/>
  </xdr:oneCellAnchor>
  <xdr:oneCellAnchor>
    <xdr:from>
      <xdr:col>0</xdr:col>
      <xdr:colOff>7035980</xdr:colOff>
      <xdr:row>0</xdr:row>
      <xdr:rowOff>28159</xdr:rowOff>
    </xdr:from>
    <xdr:ext cx="2632350" cy="1070758"/>
    <xdr:pic>
      <xdr:nvPicPr>
        <xdr:cNvPr id="3" name="Picture 2" descr="University of Guelph McLaughlin Library logo">
          <a:extLst>
            <a:ext uri="{FF2B5EF4-FFF2-40B4-BE49-F238E27FC236}">
              <a16:creationId xmlns:a16="http://schemas.microsoft.com/office/drawing/2014/main" id="{9A471BCC-9918-42BC-B37F-E9E08660C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035980" y="28159"/>
          <a:ext cx="2632350" cy="1070758"/>
        </a:xfrm>
        <a:prstGeom prst="rect">
          <a:avLst/>
        </a:prstGeom>
      </xdr:spPr>
    </xdr:pic>
    <xdr:clientData/>
  </xdr:oneCellAnchor>
  <xdr:twoCellAnchor>
    <xdr:from>
      <xdr:col>0</xdr:col>
      <xdr:colOff>104140</xdr:colOff>
      <xdr:row>24</xdr:row>
      <xdr:rowOff>59128</xdr:rowOff>
    </xdr:from>
    <xdr:to>
      <xdr:col>0</xdr:col>
      <xdr:colOff>990138</xdr:colOff>
      <xdr:row>25</xdr:row>
      <xdr:rowOff>174640</xdr:rowOff>
    </xdr:to>
    <xdr:pic>
      <xdr:nvPicPr>
        <xdr:cNvPr id="4" name="Picture 3" descr="Creative Commons Attribution-Non Commercial-Share Alike 4.0 Canada License">
          <a:extLst>
            <a:ext uri="{FF2B5EF4-FFF2-40B4-BE49-F238E27FC236}">
              <a16:creationId xmlns:a16="http://schemas.microsoft.com/office/drawing/2014/main" id="{5D2FD1F7-408E-4759-B5BC-8E7358FFAC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140" y="6231328"/>
          <a:ext cx="885998" cy="315537"/>
        </a:xfrm>
        <a:prstGeom prst="rect">
          <a:avLst/>
        </a:prstGeom>
      </xdr:spPr>
    </xdr:pic>
    <xdr:clientData/>
  </xdr:twoCellAnchor>
  <xdr:twoCellAnchor>
    <xdr:from>
      <xdr:col>0</xdr:col>
      <xdr:colOff>1022350</xdr:colOff>
      <xdr:row>24</xdr:row>
      <xdr:rowOff>40078</xdr:rowOff>
    </xdr:from>
    <xdr:to>
      <xdr:col>0</xdr:col>
      <xdr:colOff>9610725</xdr:colOff>
      <xdr:row>26</xdr:row>
      <xdr:rowOff>0</xdr:rowOff>
    </xdr:to>
    <xdr:sp macro="" textlink="">
      <xdr:nvSpPr>
        <xdr:cNvPr id="5" name="TextBox 4">
          <a:extLst>
            <a:ext uri="{FF2B5EF4-FFF2-40B4-BE49-F238E27FC236}">
              <a16:creationId xmlns:a16="http://schemas.microsoft.com/office/drawing/2014/main" id="{D00DD0D4-2554-4295-BCC5-FB3608EB5C71}"/>
            </a:ext>
          </a:extLst>
        </xdr:cNvPr>
        <xdr:cNvSpPr txBox="1"/>
      </xdr:nvSpPr>
      <xdr:spPr>
        <a:xfrm>
          <a:off x="1022350" y="6212278"/>
          <a:ext cx="8588375" cy="3599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DDBF9988-24CD-4F1F-BF23-28FAF3ECE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1980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C1361830-B3D3-472A-AB84-14D3252B76E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FFAF6D53-E923-460C-802E-605713B65C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34E8100E-A66F-434F-A46C-A65AD00B388A}"/>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78EA1CD8-894E-41B6-B66E-F0366F29A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565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5E3BE6D7-56EE-48FE-B839-8665F07FCB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5D7B5038-6521-4F77-86F0-CBF54F495AC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CDC1487B-E75B-4F94-9661-70D0BAD3FF57}"/>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65FCBC82-0C12-4E30-9A46-94B5F5B55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565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005B038E-5D4D-46B4-A39A-5E69E2DA1D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17268CD6-499D-4249-A328-ABF57216E8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92BAA4B7-E85E-4D69-9FF3-FA50A71841B5}"/>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5D690F6C-BE13-4EBE-A7C2-F344F5A47E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565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5A3E1A14-2791-49BB-8FBF-D3A2338A0C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44E709F7-0014-4922-A63F-3894CE85049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D8A2E967-1B39-49D8-BD9F-FF54C0BBB6B5}"/>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9882DCC9-4D90-4DE9-9C01-1B2A2F535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565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1F7E71F9-EAE1-411D-99D0-DCDF4F71F3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9278AFBE-56E7-44CB-91DC-A3A55C679A3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52F7896D-01BD-44D9-9291-D2FB79322779}"/>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22CEDF2B-01D2-4057-8DE2-69B0AB189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565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88EEE414-12D6-4F80-9557-9D887371BB9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1518F857-A344-4CA5-9BFF-5E75104B335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187CCD0D-F0A4-47B4-8F4E-E51B166F5188}"/>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930402</xdr:colOff>
      <xdr:row>0</xdr:row>
      <xdr:rowOff>879028</xdr:rowOff>
    </xdr:to>
    <xdr:pic>
      <xdr:nvPicPr>
        <xdr:cNvPr id="2" name="Picture 1" descr="Mark Calculator Logo">
          <a:extLst>
            <a:ext uri="{FF2B5EF4-FFF2-40B4-BE49-F238E27FC236}">
              <a16:creationId xmlns:a16="http://schemas.microsoft.com/office/drawing/2014/main" id="{DD20630A-144E-4EAA-8BAD-A9E2582E4F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35652" cy="879028"/>
        </a:xfrm>
        <a:prstGeom prst="rect">
          <a:avLst/>
        </a:prstGeom>
      </xdr:spPr>
    </xdr:pic>
    <xdr:clientData/>
  </xdr:twoCellAnchor>
  <xdr:twoCellAnchor editAs="oneCell">
    <xdr:from>
      <xdr:col>5</xdr:col>
      <xdr:colOff>1294972</xdr:colOff>
      <xdr:row>0</xdr:row>
      <xdr:rowOff>85175</xdr:rowOff>
    </xdr:from>
    <xdr:to>
      <xdr:col>5</xdr:col>
      <xdr:colOff>3953742</xdr:colOff>
      <xdr:row>2</xdr:row>
      <xdr:rowOff>2857</xdr:rowOff>
    </xdr:to>
    <xdr:pic>
      <xdr:nvPicPr>
        <xdr:cNvPr id="3" name="Picture 2">
          <a:extLst>
            <a:ext uri="{FF2B5EF4-FFF2-40B4-BE49-F238E27FC236}">
              <a16:creationId xmlns:a16="http://schemas.microsoft.com/office/drawing/2014/main" id="{DD277DFC-7E02-472F-A4E5-63D2729AAAD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772222" y="85175"/>
          <a:ext cx="2658770" cy="1022582"/>
        </a:xfrm>
        <a:prstGeom prst="rect">
          <a:avLst/>
        </a:prstGeom>
      </xdr:spPr>
    </xdr:pic>
    <xdr:clientData/>
  </xdr:twoCellAnchor>
  <xdr:twoCellAnchor>
    <xdr:from>
      <xdr:col>0</xdr:col>
      <xdr:colOff>85090</xdr:colOff>
      <xdr:row>34</xdr:row>
      <xdr:rowOff>59128</xdr:rowOff>
    </xdr:from>
    <xdr:to>
      <xdr:col>0</xdr:col>
      <xdr:colOff>982518</xdr:colOff>
      <xdr:row>35</xdr:row>
      <xdr:rowOff>174640</xdr:rowOff>
    </xdr:to>
    <xdr:pic>
      <xdr:nvPicPr>
        <xdr:cNvPr id="4" name="Picture 3" descr="Creative Commons Attribution-Non Commercial-Share Alike 4.0 Canada License">
          <a:extLst>
            <a:ext uri="{FF2B5EF4-FFF2-40B4-BE49-F238E27FC236}">
              <a16:creationId xmlns:a16="http://schemas.microsoft.com/office/drawing/2014/main" id="{924DDF33-ECE7-4E48-A5F9-14ABECD4F8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 y="8155378"/>
          <a:ext cx="897428" cy="315537"/>
        </a:xfrm>
        <a:prstGeom prst="rect">
          <a:avLst/>
        </a:prstGeom>
      </xdr:spPr>
    </xdr:pic>
    <xdr:clientData/>
  </xdr:twoCellAnchor>
  <xdr:twoCellAnchor>
    <xdr:from>
      <xdr:col>0</xdr:col>
      <xdr:colOff>1001395</xdr:colOff>
      <xdr:row>34</xdr:row>
      <xdr:rowOff>40078</xdr:rowOff>
    </xdr:from>
    <xdr:to>
      <xdr:col>6</xdr:col>
      <xdr:colOff>22860</xdr:colOff>
      <xdr:row>36</xdr:row>
      <xdr:rowOff>1978</xdr:rowOff>
    </xdr:to>
    <xdr:sp macro="" textlink="">
      <xdr:nvSpPr>
        <xdr:cNvPr id="5" name="TextBox 4">
          <a:extLst>
            <a:ext uri="{FF2B5EF4-FFF2-40B4-BE49-F238E27FC236}">
              <a16:creationId xmlns:a16="http://schemas.microsoft.com/office/drawing/2014/main" id="{2810D07D-4BC7-4D7E-B391-D421533157E0}"/>
            </a:ext>
          </a:extLst>
        </xdr:cNvPr>
        <xdr:cNvSpPr txBox="1"/>
      </xdr:nvSpPr>
      <xdr:spPr>
        <a:xfrm>
          <a:off x="1001395" y="8136328"/>
          <a:ext cx="1146111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83450</xdr:rowOff>
    </xdr:from>
    <xdr:to>
      <xdr:col>3</xdr:col>
      <xdr:colOff>1905</xdr:colOff>
      <xdr:row>0</xdr:row>
      <xdr:rowOff>879028</xdr:rowOff>
    </xdr:to>
    <xdr:pic>
      <xdr:nvPicPr>
        <xdr:cNvPr id="2" name="Picture 1" descr="Mark Calculator Logo">
          <a:extLst>
            <a:ext uri="{FF2B5EF4-FFF2-40B4-BE49-F238E27FC236}">
              <a16:creationId xmlns:a16="http://schemas.microsoft.com/office/drawing/2014/main" id="{9FC31B8B-7CF8-475C-9316-48FD66C21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3450"/>
          <a:ext cx="4438650" cy="795578"/>
        </a:xfrm>
        <a:prstGeom prst="rect">
          <a:avLst/>
        </a:prstGeom>
      </xdr:spPr>
    </xdr:pic>
    <xdr:clientData/>
  </xdr:twoCellAnchor>
  <xdr:twoCellAnchor>
    <xdr:from>
      <xdr:col>0</xdr:col>
      <xdr:colOff>130725</xdr:colOff>
      <xdr:row>12</xdr:row>
      <xdr:rowOff>41275</xdr:rowOff>
    </xdr:from>
    <xdr:to>
      <xdr:col>0</xdr:col>
      <xdr:colOff>1025709</xdr:colOff>
      <xdr:row>13</xdr:row>
      <xdr:rowOff>156152</xdr:rowOff>
    </xdr:to>
    <xdr:pic>
      <xdr:nvPicPr>
        <xdr:cNvPr id="4" name="Picture 3" descr="Creative Commons Attribution-Non Commercial-Share Alike 4.0 Canada License">
          <a:extLst>
            <a:ext uri="{FF2B5EF4-FFF2-40B4-BE49-F238E27FC236}">
              <a16:creationId xmlns:a16="http://schemas.microsoft.com/office/drawing/2014/main" id="{F714B41D-CCF8-4613-8285-606459D56A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725" y="3527425"/>
          <a:ext cx="894984" cy="314902"/>
        </a:xfrm>
        <a:prstGeom prst="rect">
          <a:avLst/>
        </a:prstGeom>
      </xdr:spPr>
    </xdr:pic>
    <xdr:clientData/>
  </xdr:twoCellAnchor>
  <xdr:twoCellAnchor>
    <xdr:from>
      <xdr:col>0</xdr:col>
      <xdr:colOff>1104264</xdr:colOff>
      <xdr:row>12</xdr:row>
      <xdr:rowOff>1</xdr:rowOff>
    </xdr:from>
    <xdr:to>
      <xdr:col>4</xdr:col>
      <xdr:colOff>2931795</xdr:colOff>
      <xdr:row>14</xdr:row>
      <xdr:rowOff>1</xdr:rowOff>
    </xdr:to>
    <xdr:sp macro="" textlink="">
      <xdr:nvSpPr>
        <xdr:cNvPr id="5" name="TextBox 4">
          <a:extLst>
            <a:ext uri="{FF2B5EF4-FFF2-40B4-BE49-F238E27FC236}">
              <a16:creationId xmlns:a16="http://schemas.microsoft.com/office/drawing/2014/main" id="{5A7D7895-5489-415C-A39C-0DE47A8DB322}"/>
            </a:ext>
          </a:extLst>
        </xdr:cNvPr>
        <xdr:cNvSpPr txBox="1"/>
      </xdr:nvSpPr>
      <xdr:spPr>
        <a:xfrm>
          <a:off x="1104264" y="3486151"/>
          <a:ext cx="7132956"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solidFill>
                <a:schemeClr val="dk1"/>
              </a:solidFill>
              <a:effectLst/>
              <a:latin typeface="Arial" panose="020B0604020202020204" pitchFamily="34" charset="0"/>
              <a:ea typeface="+mn-ea"/>
              <a:cs typeface="Arial" panose="020B0604020202020204" pitchFamily="34" charset="0"/>
            </a:rPr>
            <a:t>This document by Learning Services, University of Guelph Library is licensed under a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a:t>
          </a:r>
          <a:r>
            <a:rPr lang="en-US" sz="800">
              <a:solidFill>
                <a:schemeClr val="dk1"/>
              </a:solidFill>
              <a:effectLst/>
              <a:latin typeface="Arial" panose="020B0604020202020204" pitchFamily="34" charset="0"/>
              <a:ea typeface="+mn-ea"/>
              <a:cs typeface="Arial" panose="020B0604020202020204" pitchFamily="34" charset="0"/>
            </a:rPr>
            <a:t> Attribution-Non Commercial-Share Alike 4.0 Canada License. Based on work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  Permissions beyond the scope of this license may be available at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www.lib.uoguelph.ca</a:t>
          </a:r>
          <a:r>
            <a:rPr lang="en-US" sz="800">
              <a:solidFill>
                <a:schemeClr val="dk1"/>
              </a:solidFill>
              <a:effectLst/>
              <a:latin typeface="Arial" panose="020B0604020202020204" pitchFamily="34" charset="0"/>
              <a:ea typeface="+mn-ea"/>
              <a:cs typeface="Arial" panose="020B0604020202020204" pitchFamily="34" charset="0"/>
            </a:rPr>
            <a:t>.</a:t>
          </a:r>
          <a:endParaRPr lang="en-US" sz="800">
            <a:latin typeface="Arial" panose="020B0604020202020204" pitchFamily="34" charset="0"/>
            <a:cs typeface="Arial" panose="020B0604020202020204" pitchFamily="34" charset="0"/>
          </a:endParaRPr>
        </a:p>
      </xdr:txBody>
    </xdr:sp>
    <xdr:clientData/>
  </xdr:twoCellAnchor>
  <xdr:twoCellAnchor editAs="oneCell">
    <xdr:from>
      <xdr:col>4</xdr:col>
      <xdr:colOff>708659</xdr:colOff>
      <xdr:row>0</xdr:row>
      <xdr:rowOff>68368</xdr:rowOff>
    </xdr:from>
    <xdr:to>
      <xdr:col>4</xdr:col>
      <xdr:colOff>2930828</xdr:colOff>
      <xdr:row>1</xdr:row>
      <xdr:rowOff>7377</xdr:rowOff>
    </xdr:to>
    <xdr:pic>
      <xdr:nvPicPr>
        <xdr:cNvPr id="6" name="Picture 5">
          <a:extLst>
            <a:ext uri="{FF2B5EF4-FFF2-40B4-BE49-F238E27FC236}">
              <a16:creationId xmlns:a16="http://schemas.microsoft.com/office/drawing/2014/main" id="{E5E2C807-C65F-BC4D-A950-9E0185A9D2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166484" y="68368"/>
          <a:ext cx="2222169" cy="8248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4F22A9D-9488-4FB3-9685-AEDC12295C40}" name="Table_Enter_Grades_Sample" displayName="Table_Enter_Grades_Sample" ref="A6:F27" totalsRowShown="0" headerRowDxfId="77" dataDxfId="75" headerRowBorderDxfId="76" tableBorderDxfId="74">
  <tableColumns count="6">
    <tableColumn id="1" xr3:uid="{45E195CE-A1EE-4C57-817B-57849CA4CC4E}" name="Course Item" dataDxfId="73"/>
    <tableColumn id="3" xr3:uid="{87F7CF1D-EE4D-4660-9C81-6A2B4EF7321A}" name="Due Date" dataDxfId="72"/>
    <tableColumn id="4" xr3:uid="{1DF8CE9A-2DB0-4FF5-B192-8EE66FED7A75}" name="Worth (%)" dataDxfId="71"/>
    <tableColumn id="5" xr3:uid="{EF13F0CD-8823-4081-BB46-9C0EB62097AB}" name="Your Mark (%)" dataDxfId="70"/>
    <tableColumn id="6" xr3:uid="{A8B6752F-C5E2-431E-9A78-6D3D9BFA8695}" name="% of Course Mark" dataDxfId="69">
      <calculatedColumnFormula>IF(OR(ISBLANK($C7),ISBLANK($D7)),"",($D7*$C7))</calculatedColumnFormula>
    </tableColumn>
    <tableColumn id="7" xr3:uid="{5E5684BA-AF2E-47E6-B163-C2AEF4DF26F9}" name="Notes" dataDxfId="6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0B7BDF-7608-47DF-9F27-9364890068CF}" name="Table_Enter_Grades_1" displayName="Table_Enter_Grades_1" ref="A6:F27" totalsRowShown="0" headerRowDxfId="67" dataDxfId="65" headerRowBorderDxfId="66" tableBorderDxfId="64">
  <tableColumns count="6">
    <tableColumn id="1" xr3:uid="{4AC6608B-FB29-4774-B718-AE2B0D3C97C8}" name="Course Item" dataDxfId="63"/>
    <tableColumn id="3" xr3:uid="{1E83EBF7-E045-4520-9885-8F90E9C339DE}" name="Due Date" dataDxfId="62"/>
    <tableColumn id="4" xr3:uid="{8286F395-8FFC-4DC4-8E77-A08BA232F97D}" name="Worth (%)" dataDxfId="61"/>
    <tableColumn id="5" xr3:uid="{1F15D327-1495-46BF-BEF4-630EB07F84B7}" name="Your Mark (%)" dataDxfId="60"/>
    <tableColumn id="6" xr3:uid="{6C3B53BA-A6F4-461A-B066-E4A046AA2392}" name="% of Course Mark" dataDxfId="59">
      <calculatedColumnFormula>IF(OR(ISBLANK($C7),ISBLANK($D7)),"",($D7*$C7))</calculatedColumnFormula>
    </tableColumn>
    <tableColumn id="7" xr3:uid="{E0A5E803-A7B5-4223-B98B-27C0E671625A}" name="Notes" dataDxfId="5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8ADAF6-02ED-48BC-A3A9-8B7E3B8AF455}" name="Table_Enter_Grades_2" displayName="Table_Enter_Grades_2" ref="A6:F27" totalsRowShown="0" headerRowDxfId="57" dataDxfId="55" headerRowBorderDxfId="56" tableBorderDxfId="54">
  <tableColumns count="6">
    <tableColumn id="1" xr3:uid="{E7575778-2810-4598-A1D2-2A88ED335189}" name="Course Item" dataDxfId="53"/>
    <tableColumn id="3" xr3:uid="{9E114E27-D2A6-4356-A06B-D9423342397D}" name="Due Date" dataDxfId="52"/>
    <tableColumn id="4" xr3:uid="{7BE95575-86DB-4A28-8144-5D6890B10D6F}" name="Worth (%)" dataDxfId="51"/>
    <tableColumn id="5" xr3:uid="{B56C4851-DE35-4052-88BF-B75114EAA42D}" name="Your Mark (%)" dataDxfId="50"/>
    <tableColumn id="6" xr3:uid="{2EC66435-E871-47FC-A6AD-6B24C5AD9075}" name="% of Course Mark" dataDxfId="49">
      <calculatedColumnFormula>IF(OR(ISBLANK($C7),ISBLANK($D7)),"",($D7*$C7))</calculatedColumnFormula>
    </tableColumn>
    <tableColumn id="7" xr3:uid="{DFB17760-8DB1-4D09-AF88-6F3E3958F4EB}" name="Notes" dataDxfId="4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1CB5BA6-F1BE-425B-94A9-CA5C2F5C0A7E}" name="Table_Enter_Grades_3" displayName="Table_Enter_Grades_3" ref="A6:F27" totalsRowShown="0" headerRowDxfId="47" dataDxfId="45" headerRowBorderDxfId="46" tableBorderDxfId="44">
  <tableColumns count="6">
    <tableColumn id="1" xr3:uid="{4BCE6A2A-45D8-4165-A1C8-A602F57880CA}" name="Course Item" dataDxfId="43"/>
    <tableColumn id="3" xr3:uid="{9D3D1109-23DC-4BFB-A4FF-15ABFE6FE918}" name="Due Date" dataDxfId="42"/>
    <tableColumn id="4" xr3:uid="{0114C8F6-0623-4419-A7C0-3D4AD1B2C6D7}" name="Worth (%)" dataDxfId="41"/>
    <tableColumn id="5" xr3:uid="{0E9607D6-A54A-4358-8F80-E1670A3DBC83}" name="Your Mark (%)" dataDxfId="40"/>
    <tableColumn id="6" xr3:uid="{C779B43F-8AA5-4673-BDCE-CE2A6FECA291}" name="% of Course Mark" dataDxfId="39">
      <calculatedColumnFormula>IF(OR(ISBLANK($C7),ISBLANK($D7)),"",($D7*$C7))</calculatedColumnFormula>
    </tableColumn>
    <tableColumn id="7" xr3:uid="{390A9F14-C838-434D-89D8-56D0A267B1B6}" name="Notes" dataDxfId="3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88F9F9-5029-4BDA-AD28-C2AA5E71CBAC}" name="Table_Enter_Grades_4" displayName="Table_Enter_Grades_4" ref="A6:F27" totalsRowShown="0" headerRowDxfId="37" dataDxfId="35" headerRowBorderDxfId="36" tableBorderDxfId="34">
  <tableColumns count="6">
    <tableColumn id="1" xr3:uid="{96BAAB22-7869-47EA-8370-B88F868AA1C5}" name="Course Item" dataDxfId="33"/>
    <tableColumn id="3" xr3:uid="{89712FC3-FF4A-4259-A0C7-64BC4104B6E9}" name="Due Date" dataDxfId="32"/>
    <tableColumn id="4" xr3:uid="{2D1DC4D8-B958-4EAD-8DAD-C8D90300F3CC}" name="Worth (%)" dataDxfId="31"/>
    <tableColumn id="5" xr3:uid="{717E9817-FC32-428E-B282-97D6E96ED1E1}" name="Your Mark (%)" dataDxfId="30"/>
    <tableColumn id="6" xr3:uid="{41E4C01D-F103-483D-87C9-06908C52E860}" name="% of Course Mark" dataDxfId="29">
      <calculatedColumnFormula>IF(OR(ISBLANK($C7),ISBLANK($D7)),"",($D7*$C7))</calculatedColumnFormula>
    </tableColumn>
    <tableColumn id="7" xr3:uid="{521EBA80-6906-4A35-9E6A-E7B3EC54F4F9}" name="Notes" dataDxfId="28"/>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72E7AE-7C2C-4ACB-9F08-F39D19640DCE}" name="Table_Enter_Grades_5" displayName="Table_Enter_Grades_5" ref="A6:F27" totalsRowShown="0" headerRowDxfId="27" dataDxfId="25" headerRowBorderDxfId="26" tableBorderDxfId="24">
  <tableColumns count="6">
    <tableColumn id="1" xr3:uid="{41379329-B5E0-44D4-9ADF-10A08FF32160}" name="Course Item" dataDxfId="23"/>
    <tableColumn id="3" xr3:uid="{2A54CA05-C83D-4344-859D-E791777854CD}" name="Due Date" dataDxfId="22"/>
    <tableColumn id="4" xr3:uid="{EE3D83EC-2267-43DE-B6C2-74E99CA37003}" name="Worth (%)" dataDxfId="21"/>
    <tableColumn id="5" xr3:uid="{7F78F4BC-3596-420B-BD5C-D8DAD4F83E88}" name="Your Mark (%)" dataDxfId="20"/>
    <tableColumn id="6" xr3:uid="{85F17CE4-1B90-49E3-AC84-DBE478FE840B}" name="% of Course Mark" dataDxfId="19">
      <calculatedColumnFormula>IF(OR(ISBLANK($C7),ISBLANK($D7)),"",($D7*$C7))</calculatedColumnFormula>
    </tableColumn>
    <tableColumn id="7" xr3:uid="{E72DBEC2-BFD1-41FB-84AA-F85C199CB093}" name="Notes" dataDxfId="18"/>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B603A1-133E-449E-91F6-66F748F50A0F}" name="Table_Enter_Grades_6" displayName="Table_Enter_Grades_6" ref="A6:F27" totalsRowShown="0" headerRowDxfId="17" dataDxfId="15" headerRowBorderDxfId="16" tableBorderDxfId="14">
  <tableColumns count="6">
    <tableColumn id="1" xr3:uid="{31E85CB3-FC7E-4C17-B7CC-B713D57E0F92}" name="Course Item" dataDxfId="13"/>
    <tableColumn id="3" xr3:uid="{A3CDE233-FAF7-4553-AF4F-523560A3B47C}" name="Due Date" dataDxfId="12"/>
    <tableColumn id="4" xr3:uid="{68E4477B-63E8-4F86-8E75-EF347CD88171}" name="Worth (%)" dataDxfId="11"/>
    <tableColumn id="5" xr3:uid="{A3BB1C98-7648-4EFC-992A-27F6EFEAC65B}" name="Your Mark (%)" dataDxfId="10"/>
    <tableColumn id="6" xr3:uid="{2EF321D4-5C1B-48AF-B5DB-7BE462CA090C}" name="% of Course Mark" dataDxfId="9">
      <calculatedColumnFormula>IF(OR(ISBLANK($C7),ISBLANK($D7)),"",($D7*$C7))</calculatedColumnFormula>
    </tableColumn>
    <tableColumn id="7" xr3:uid="{A566CB4F-5C13-4007-9CB8-7E73F065193A}" name="Notes" dataDxfId="8"/>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2E7094-A753-45A2-AC40-9E8269B87866}" name="Course_Grades" displayName="Course_Grades" ref="A3:E9" totalsRowShown="0" headerRowDxfId="7" headerRowBorderDxfId="6" tableBorderDxfId="5">
  <tableColumns count="5">
    <tableColumn id="1" xr3:uid="{550836CE-421B-4EAE-98E1-B2BE7D0C103C}" name="Course" dataDxfId="4"/>
    <tableColumn id="2" xr3:uid="{4EC23AE1-8268-485D-BA90-2777D35FE64C}" name="Mark (%)" dataDxfId="3" dataCellStyle="Percent"/>
    <tableColumn id="3" xr3:uid="{B24333DE-8C8A-4D60-B4DE-8C206D32381B}" name="Credits" dataDxfId="2"/>
    <tableColumn id="4" xr3:uid="{0FA74A50-0ABD-4741-A5EB-A1BAE97C373C}" name="% Complete" dataDxfId="1"/>
    <tableColumn id="5" xr3:uid="{50BC5CCB-3778-40F4-8E03-FF5D3DA35750}" name="Note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lib.uoguelph.ca/writing-studying/studying-resources-workshops/mark-calculator" TargetMode="External"/><Relationship Id="rId2" Type="http://schemas.openxmlformats.org/officeDocument/2006/relationships/hyperlink" Target="mailto:lib.a11y@uoguelph.ca" TargetMode="External"/><Relationship Id="rId1" Type="http://schemas.openxmlformats.org/officeDocument/2006/relationships/hyperlink" Target="mailto:learning@uoguelph.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E5487-EDDE-4136-A78A-C080240D8827}">
  <sheetPr>
    <pageSetUpPr fitToPage="1"/>
  </sheetPr>
  <dimension ref="A1:G28"/>
  <sheetViews>
    <sheetView showGridLines="0" tabSelected="1" workbookViewId="0">
      <selection activeCell="A14" sqref="A14"/>
    </sheetView>
  </sheetViews>
  <sheetFormatPr defaultColWidth="9.1796875" defaultRowHeight="14" x14ac:dyDescent="0.3"/>
  <cols>
    <col min="1" max="1" width="145.1796875" style="12" customWidth="1"/>
    <col min="2" max="16384" width="9.1796875" style="12"/>
  </cols>
  <sheetData>
    <row r="1" spans="1:1" ht="79.5" customHeight="1" x14ac:dyDescent="0.3">
      <c r="A1" s="36" t="s">
        <v>0</v>
      </c>
    </row>
    <row r="2" spans="1:1" s="1" customFormat="1" ht="33" customHeight="1" x14ac:dyDescent="0.7">
      <c r="A2" s="17" t="s">
        <v>1</v>
      </c>
    </row>
    <row r="3" spans="1:1" x14ac:dyDescent="0.3">
      <c r="A3" s="12" t="s">
        <v>2</v>
      </c>
    </row>
    <row r="5" spans="1:1" ht="28" x14ac:dyDescent="0.3">
      <c r="A5" s="12" t="s">
        <v>3</v>
      </c>
    </row>
    <row r="7" spans="1:1" x14ac:dyDescent="0.3">
      <c r="A7" s="13" t="s">
        <v>4</v>
      </c>
    </row>
    <row r="8" spans="1:1" x14ac:dyDescent="0.3">
      <c r="A8" s="12" t="s">
        <v>5</v>
      </c>
    </row>
    <row r="9" spans="1:1" x14ac:dyDescent="0.3">
      <c r="A9" s="12" t="s">
        <v>6</v>
      </c>
    </row>
    <row r="10" spans="1:1" ht="28" x14ac:dyDescent="0.3">
      <c r="A10" s="12" t="s">
        <v>7</v>
      </c>
    </row>
    <row r="11" spans="1:1" x14ac:dyDescent="0.3">
      <c r="A11" s="12" t="s">
        <v>8</v>
      </c>
    </row>
    <row r="12" spans="1:1" ht="28" x14ac:dyDescent="0.3">
      <c r="A12" s="12" t="s">
        <v>9</v>
      </c>
    </row>
    <row r="13" spans="1:1" x14ac:dyDescent="0.3">
      <c r="A13" s="12" t="s">
        <v>10</v>
      </c>
    </row>
    <row r="15" spans="1:1" x14ac:dyDescent="0.3">
      <c r="A15" s="13" t="s">
        <v>11</v>
      </c>
    </row>
    <row r="16" spans="1:1" ht="28" x14ac:dyDescent="0.3">
      <c r="A16" s="14" t="s">
        <v>12</v>
      </c>
    </row>
    <row r="18" spans="1:7" x14ac:dyDescent="0.3">
      <c r="A18" s="13" t="s">
        <v>13</v>
      </c>
    </row>
    <row r="19" spans="1:7" x14ac:dyDescent="0.3">
      <c r="A19" s="19" t="s">
        <v>14</v>
      </c>
    </row>
    <row r="20" spans="1:7" x14ac:dyDescent="0.3">
      <c r="A20" s="78" t="s">
        <v>15</v>
      </c>
    </row>
    <row r="21" spans="1:7" x14ac:dyDescent="0.3">
      <c r="A21" s="78" t="s">
        <v>16</v>
      </c>
    </row>
    <row r="23" spans="1:7" s="16" customFormat="1" x14ac:dyDescent="0.3">
      <c r="A23" s="15" t="s">
        <v>17</v>
      </c>
    </row>
    <row r="25" spans="1:7" s="5" customFormat="1" ht="16.399999999999999" customHeight="1" x14ac:dyDescent="0.35">
      <c r="C25" s="6"/>
      <c r="D25" s="55"/>
      <c r="E25" s="55"/>
      <c r="F25" s="57"/>
      <c r="G25" s="57"/>
    </row>
    <row r="26" spans="1:7" s="5" customFormat="1" ht="16.399999999999999" customHeight="1" x14ac:dyDescent="0.35">
      <c r="C26" s="6"/>
      <c r="D26" s="55"/>
      <c r="E26" s="55"/>
      <c r="F26" s="57"/>
      <c r="G26" s="57"/>
    </row>
    <row r="27" spans="1:7" s="5" customFormat="1" ht="16.399999999999999" customHeight="1" x14ac:dyDescent="0.35">
      <c r="C27" s="6"/>
      <c r="D27" s="6"/>
      <c r="E27" s="6"/>
    </row>
    <row r="28" spans="1:7" s="5" customFormat="1" ht="16.399999999999999" customHeight="1" x14ac:dyDescent="0.35">
      <c r="C28" s="6"/>
      <c r="D28" s="6"/>
      <c r="E28" s="6"/>
    </row>
  </sheetData>
  <sheetProtection selectLockedCells="1"/>
  <hyperlinks>
    <hyperlink ref="A23" r:id="rId1" display="Questions?  Comments?  Please contact us at learning@uoguelph.ca." xr:uid="{9326F085-0C9F-4DB1-B5D1-40693866BC3A}"/>
    <hyperlink ref="A21" r:id="rId2" display=" - email lib.a11y@uoguelph.ca " xr:uid="{D598973B-0DED-4E06-892F-449A01525DE5}"/>
    <hyperlink ref="A20" r:id="rId3" display=" - Visit the online version of the Mark Calculator, or" xr:uid="{0957681C-C415-4518-BBA7-85E9872F3F32}"/>
  </hyperlinks>
  <pageMargins left="0.70866141732283472" right="0.70866141732283472" top="0.74803149606299213" bottom="0.74803149606299213" header="0.31496062992125984" footer="0.31496062992125984"/>
  <pageSetup scale="9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CD45F-85E9-4C97-9B9C-400CB0ED5AB3}">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18</v>
      </c>
      <c r="B1" s="4"/>
      <c r="C1" s="37"/>
      <c r="D1" s="37"/>
      <c r="E1" s="38"/>
    </row>
    <row r="2" spans="1:6" s="1" customFormat="1" ht="17.25" customHeight="1" thickBot="1" x14ac:dyDescent="0.35">
      <c r="B2" s="2"/>
      <c r="C2" s="2"/>
      <c r="D2" s="2"/>
    </row>
    <row r="3" spans="1:6" s="1" customFormat="1" ht="17.25" customHeight="1" x14ac:dyDescent="0.35">
      <c r="A3" s="39" t="s">
        <v>19</v>
      </c>
      <c r="B3" s="9" t="s">
        <v>20</v>
      </c>
      <c r="C3" s="40"/>
      <c r="D3" s="41" t="s">
        <v>21</v>
      </c>
      <c r="E3" s="42">
        <f>C29</f>
        <v>0.8</v>
      </c>
    </row>
    <row r="4" spans="1:6" s="47" customFormat="1" ht="17.25" customHeight="1" thickBot="1" x14ac:dyDescent="0.4">
      <c r="A4" s="43" t="s">
        <v>22</v>
      </c>
      <c r="B4" s="35">
        <v>0.5</v>
      </c>
      <c r="C4" s="44"/>
      <c r="D4" s="45" t="s">
        <v>23</v>
      </c>
      <c r="E4" s="46">
        <f>D29</f>
        <v>0.81612499999999999</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33" t="s">
        <v>30</v>
      </c>
      <c r="B7" s="10">
        <v>44830</v>
      </c>
      <c r="C7" s="11">
        <v>0.04</v>
      </c>
      <c r="D7" s="11">
        <v>0.85</v>
      </c>
      <c r="E7" s="11">
        <f t="shared" ref="E7:E27" si="0">IF(OR(ISBLANK($C7),ISBLANK($D7)),"",($D7*$C7))</f>
        <v>3.4000000000000002E-2</v>
      </c>
      <c r="F7" s="11"/>
    </row>
    <row r="8" spans="1:6" ht="17.25" customHeight="1" x14ac:dyDescent="0.35">
      <c r="A8" s="34" t="s">
        <v>31</v>
      </c>
      <c r="B8" s="7">
        <v>44856</v>
      </c>
      <c r="C8" s="8">
        <v>0.1</v>
      </c>
      <c r="D8" s="8">
        <v>0.82</v>
      </c>
      <c r="E8" s="8">
        <f t="shared" si="0"/>
        <v>8.2000000000000003E-2</v>
      </c>
      <c r="F8" s="8"/>
    </row>
    <row r="9" spans="1:6" ht="17.25" customHeight="1" x14ac:dyDescent="0.35">
      <c r="A9" s="33" t="s">
        <v>32</v>
      </c>
      <c r="B9" s="10">
        <v>44860</v>
      </c>
      <c r="C9" s="11">
        <v>0.1</v>
      </c>
      <c r="D9" s="11">
        <v>0.75</v>
      </c>
      <c r="E9" s="11">
        <f t="shared" si="0"/>
        <v>7.5000000000000011E-2</v>
      </c>
      <c r="F9" s="11"/>
    </row>
    <row r="10" spans="1:6" ht="17.25" customHeight="1" x14ac:dyDescent="0.35">
      <c r="A10" s="34" t="s">
        <v>33</v>
      </c>
      <c r="B10" s="7">
        <v>44856</v>
      </c>
      <c r="C10" s="8">
        <v>0.01</v>
      </c>
      <c r="D10" s="8">
        <v>1</v>
      </c>
      <c r="E10" s="8">
        <f t="shared" si="0"/>
        <v>0.01</v>
      </c>
      <c r="F10" s="8"/>
    </row>
    <row r="11" spans="1:6" ht="17.25" customHeight="1" x14ac:dyDescent="0.35">
      <c r="A11" s="33" t="s">
        <v>34</v>
      </c>
      <c r="B11" s="10">
        <v>44856</v>
      </c>
      <c r="C11" s="11">
        <v>0.02</v>
      </c>
      <c r="D11" s="11">
        <v>1</v>
      </c>
      <c r="E11" s="11">
        <f t="shared" si="0"/>
        <v>0.02</v>
      </c>
      <c r="F11" s="11"/>
    </row>
    <row r="12" spans="1:6" ht="17.25" customHeight="1" x14ac:dyDescent="0.35">
      <c r="A12" s="34" t="s">
        <v>35</v>
      </c>
      <c r="B12" s="7">
        <v>44870</v>
      </c>
      <c r="C12" s="8">
        <v>0.06</v>
      </c>
      <c r="D12" s="8">
        <v>0.9</v>
      </c>
      <c r="E12" s="8">
        <f t="shared" si="0"/>
        <v>5.3999999999999999E-2</v>
      </c>
      <c r="F12" s="8"/>
    </row>
    <row r="13" spans="1:6" ht="17.25" customHeight="1" x14ac:dyDescent="0.35">
      <c r="A13" s="33" t="s">
        <v>36</v>
      </c>
      <c r="B13" s="10">
        <v>44891</v>
      </c>
      <c r="C13" s="11">
        <v>7.0000000000000007E-2</v>
      </c>
      <c r="D13" s="11">
        <v>0.77</v>
      </c>
      <c r="E13" s="11">
        <f t="shared" si="0"/>
        <v>5.3900000000000003E-2</v>
      </c>
      <c r="F13" s="11"/>
    </row>
    <row r="14" spans="1:6" ht="17.25" customHeight="1" x14ac:dyDescent="0.35">
      <c r="A14" s="34" t="s">
        <v>37</v>
      </c>
      <c r="B14" s="7">
        <v>44840</v>
      </c>
      <c r="C14" s="8">
        <v>0.2</v>
      </c>
      <c r="D14" s="8">
        <v>0.74</v>
      </c>
      <c r="E14" s="8">
        <f t="shared" si="0"/>
        <v>0.14799999999999999</v>
      </c>
      <c r="F14" s="8"/>
    </row>
    <row r="15" spans="1:6" ht="17.25" customHeight="1" x14ac:dyDescent="0.35">
      <c r="A15" s="33" t="s">
        <v>38</v>
      </c>
      <c r="B15" s="10">
        <v>44875</v>
      </c>
      <c r="C15" s="11">
        <v>0.2</v>
      </c>
      <c r="D15" s="11">
        <v>0.88</v>
      </c>
      <c r="E15" s="11">
        <f t="shared" si="0"/>
        <v>0.17600000000000002</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0.8</v>
      </c>
      <c r="D29" s="27">
        <f>IFERROR((E29/C29),"")</f>
        <v>0.81612499999999999</v>
      </c>
      <c r="E29" s="59">
        <f>SUM(E7:E24)</f>
        <v>0.65290000000000004</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0.19999999999999996</v>
      </c>
      <c r="C31" s="63"/>
      <c r="D31" s="64"/>
      <c r="E31" s="65"/>
      <c r="F31" s="66"/>
    </row>
    <row r="32" spans="1:6" s="29" customFormat="1" ht="17.25" customHeight="1" x14ac:dyDescent="0.35">
      <c r="A32" s="67" t="s">
        <v>41</v>
      </c>
      <c r="B32" s="28">
        <v>0.85</v>
      </c>
      <c r="C32" s="63"/>
      <c r="D32" s="64"/>
      <c r="E32" s="65"/>
      <c r="F32" s="66"/>
    </row>
    <row r="33" spans="1:6" s="29" customFormat="1" ht="17.25" customHeight="1" thickBot="1" x14ac:dyDescent="0.4">
      <c r="A33" s="68" t="s">
        <v>42</v>
      </c>
      <c r="B33" s="69">
        <f>IF(ISBLANK(B32),"",((B32-$E$29)/$B$31))</f>
        <v>0.98549999999999993</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28AFE-20F8-4911-9932-03C7BA8DA05B}">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43</v>
      </c>
      <c r="B1" s="4"/>
      <c r="C1" s="37"/>
      <c r="D1" s="37"/>
      <c r="E1" s="38"/>
    </row>
    <row r="2" spans="1:6" s="1" customFormat="1" ht="17.25" customHeight="1" thickBot="1" x14ac:dyDescent="0.35">
      <c r="B2" s="2"/>
      <c r="C2" s="2"/>
      <c r="D2" s="2"/>
    </row>
    <row r="3" spans="1:6" s="1" customFormat="1" ht="17.25" customHeight="1" x14ac:dyDescent="0.35">
      <c r="A3" s="39" t="s">
        <v>19</v>
      </c>
      <c r="B3" s="76"/>
      <c r="C3" s="40"/>
      <c r="D3" s="41" t="s">
        <v>21</v>
      </c>
      <c r="E3" s="42">
        <f>C29</f>
        <v>0.05</v>
      </c>
    </row>
    <row r="4" spans="1:6" s="47" customFormat="1" ht="17.25" customHeight="1" thickBot="1" x14ac:dyDescent="0.4">
      <c r="A4" s="43" t="s">
        <v>22</v>
      </c>
      <c r="B4" s="77"/>
      <c r="C4" s="44"/>
      <c r="D4" s="45" t="s">
        <v>23</v>
      </c>
      <c r="E4" s="46">
        <f>D29</f>
        <v>0.85</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51" t="s">
        <v>44</v>
      </c>
      <c r="B7" s="10">
        <v>44830</v>
      </c>
      <c r="C7" s="11">
        <v>0.05</v>
      </c>
      <c r="D7" s="11">
        <v>0.85</v>
      </c>
      <c r="E7" s="11">
        <f t="shared" ref="E7:E27" si="0">IF(OR(ISBLANK($C7),ISBLANK($D7)),"",($D7*$C7))</f>
        <v>4.2500000000000003E-2</v>
      </c>
      <c r="F7" s="11"/>
    </row>
    <row r="8" spans="1:6" ht="17.25" customHeight="1" x14ac:dyDescent="0.35">
      <c r="A8" s="52"/>
      <c r="B8" s="7"/>
      <c r="C8" s="8"/>
      <c r="D8" s="8"/>
      <c r="E8" s="8" t="str">
        <f t="shared" si="0"/>
        <v/>
      </c>
      <c r="F8" s="8"/>
    </row>
    <row r="9" spans="1:6" ht="17.25" customHeight="1" x14ac:dyDescent="0.35">
      <c r="A9" s="51"/>
      <c r="B9" s="10"/>
      <c r="C9" s="11"/>
      <c r="D9" s="11"/>
      <c r="E9" s="11" t="str">
        <f t="shared" si="0"/>
        <v/>
      </c>
      <c r="F9" s="11"/>
    </row>
    <row r="10" spans="1:6" ht="17.25" customHeight="1" x14ac:dyDescent="0.35">
      <c r="A10" s="52"/>
      <c r="B10" s="7"/>
      <c r="C10" s="8"/>
      <c r="D10" s="8"/>
      <c r="E10" s="8" t="str">
        <f t="shared" si="0"/>
        <v/>
      </c>
      <c r="F10" s="8"/>
    </row>
    <row r="11" spans="1:6" ht="17.25" customHeight="1" x14ac:dyDescent="0.35">
      <c r="A11" s="51"/>
      <c r="B11" s="10"/>
      <c r="C11" s="11"/>
      <c r="D11" s="11"/>
      <c r="E11" s="11" t="str">
        <f t="shared" si="0"/>
        <v/>
      </c>
      <c r="F11" s="11"/>
    </row>
    <row r="12" spans="1:6" ht="17.25" customHeight="1" x14ac:dyDescent="0.35">
      <c r="A12" s="52"/>
      <c r="B12" s="7"/>
      <c r="C12" s="8"/>
      <c r="D12" s="8"/>
      <c r="E12" s="8" t="str">
        <f t="shared" si="0"/>
        <v/>
      </c>
      <c r="F12" s="8"/>
    </row>
    <row r="13" spans="1:6" ht="17.25" customHeight="1" x14ac:dyDescent="0.35">
      <c r="A13" s="51"/>
      <c r="B13" s="10"/>
      <c r="C13" s="11"/>
      <c r="D13" s="11"/>
      <c r="E13" s="11" t="str">
        <f t="shared" si="0"/>
        <v/>
      </c>
      <c r="F13" s="11"/>
    </row>
    <row r="14" spans="1:6" ht="17.25" customHeight="1" x14ac:dyDescent="0.35">
      <c r="A14" s="52"/>
      <c r="B14" s="7"/>
      <c r="C14" s="8"/>
      <c r="D14" s="8"/>
      <c r="E14" s="8" t="str">
        <f t="shared" si="0"/>
        <v/>
      </c>
      <c r="F14" s="8"/>
    </row>
    <row r="15" spans="1:6" ht="17.25" customHeight="1" x14ac:dyDescent="0.35">
      <c r="A15" s="51"/>
      <c r="B15" s="10"/>
      <c r="C15" s="11"/>
      <c r="D15" s="11"/>
      <c r="E15" s="11" t="str">
        <f t="shared" si="0"/>
        <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0.05</v>
      </c>
      <c r="D29" s="27">
        <f>IFERROR((E29/C29),"")</f>
        <v>0.85</v>
      </c>
      <c r="E29" s="59">
        <f>SUM(E7:E24)</f>
        <v>4.2500000000000003E-2</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0.95</v>
      </c>
      <c r="C31" s="63"/>
      <c r="D31" s="64"/>
      <c r="E31" s="65"/>
      <c r="F31" s="66"/>
    </row>
    <row r="32" spans="1:6" s="29" customFormat="1" ht="17.25" customHeight="1" x14ac:dyDescent="0.35">
      <c r="A32" s="67" t="s">
        <v>41</v>
      </c>
      <c r="B32" s="28"/>
      <c r="C32" s="63"/>
      <c r="D32" s="64"/>
      <c r="E32" s="65"/>
      <c r="F32" s="66"/>
    </row>
    <row r="33" spans="1:6" s="29" customFormat="1" ht="17.25" customHeight="1" thickBot="1" x14ac:dyDescent="0.4">
      <c r="A33" s="68" t="s">
        <v>42</v>
      </c>
      <c r="B33" s="69" t="str">
        <f>IF(ISBLANK(B32),"",((B32-$E$29)/$B$31))</f>
        <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7862-6906-4B4D-AF2C-0263EBAAFD30}">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45</v>
      </c>
      <c r="B1" s="4"/>
      <c r="C1" s="37"/>
      <c r="D1" s="37"/>
      <c r="E1" s="38"/>
    </row>
    <row r="2" spans="1:6" s="1" customFormat="1" ht="17.25" customHeight="1" thickBot="1" x14ac:dyDescent="0.35">
      <c r="B2" s="2"/>
      <c r="C2" s="2"/>
      <c r="D2" s="2"/>
    </row>
    <row r="3" spans="1:6" s="1" customFormat="1" ht="17.25" customHeight="1" x14ac:dyDescent="0.35">
      <c r="A3" s="39" t="s">
        <v>19</v>
      </c>
      <c r="B3" s="76"/>
      <c r="C3" s="40"/>
      <c r="D3" s="41" t="s">
        <v>21</v>
      </c>
      <c r="E3" s="42">
        <f>C29</f>
        <v>0.05</v>
      </c>
    </row>
    <row r="4" spans="1:6" s="47" customFormat="1" ht="17.25" customHeight="1" thickBot="1" x14ac:dyDescent="0.4">
      <c r="A4" s="43" t="s">
        <v>22</v>
      </c>
      <c r="B4" s="77"/>
      <c r="C4" s="44"/>
      <c r="D4" s="45" t="s">
        <v>23</v>
      </c>
      <c r="E4" s="46">
        <f>D29</f>
        <v>0.85</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51" t="s">
        <v>44</v>
      </c>
      <c r="B7" s="10">
        <v>44830</v>
      </c>
      <c r="C7" s="11">
        <v>0.05</v>
      </c>
      <c r="D7" s="11">
        <v>0.85</v>
      </c>
      <c r="E7" s="11">
        <f t="shared" ref="E7:E27" si="0">IF(OR(ISBLANK($C7),ISBLANK($D7)),"",($D7*$C7))</f>
        <v>4.2500000000000003E-2</v>
      </c>
      <c r="F7" s="11"/>
    </row>
    <row r="8" spans="1:6" ht="17.25" customHeight="1" x14ac:dyDescent="0.35">
      <c r="A8" s="52"/>
      <c r="B8" s="7"/>
      <c r="C8" s="8"/>
      <c r="D8" s="8"/>
      <c r="E8" s="8" t="str">
        <f t="shared" si="0"/>
        <v/>
      </c>
      <c r="F8" s="8"/>
    </row>
    <row r="9" spans="1:6" ht="17.25" customHeight="1" x14ac:dyDescent="0.35">
      <c r="A9" s="51"/>
      <c r="B9" s="10"/>
      <c r="C9" s="11"/>
      <c r="D9" s="11"/>
      <c r="E9" s="11" t="str">
        <f t="shared" si="0"/>
        <v/>
      </c>
      <c r="F9" s="11"/>
    </row>
    <row r="10" spans="1:6" ht="17.25" customHeight="1" x14ac:dyDescent="0.35">
      <c r="A10" s="52"/>
      <c r="B10" s="7"/>
      <c r="C10" s="8"/>
      <c r="D10" s="8"/>
      <c r="E10" s="8" t="str">
        <f t="shared" si="0"/>
        <v/>
      </c>
      <c r="F10" s="8"/>
    </row>
    <row r="11" spans="1:6" ht="17.25" customHeight="1" x14ac:dyDescent="0.35">
      <c r="A11" s="51"/>
      <c r="B11" s="10"/>
      <c r="C11" s="11"/>
      <c r="D11" s="11"/>
      <c r="E11" s="11" t="str">
        <f t="shared" si="0"/>
        <v/>
      </c>
      <c r="F11" s="11"/>
    </row>
    <row r="12" spans="1:6" ht="17.25" customHeight="1" x14ac:dyDescent="0.35">
      <c r="A12" s="52"/>
      <c r="B12" s="7"/>
      <c r="C12" s="8"/>
      <c r="D12" s="8"/>
      <c r="E12" s="8" t="str">
        <f t="shared" si="0"/>
        <v/>
      </c>
      <c r="F12" s="8"/>
    </row>
    <row r="13" spans="1:6" ht="17.25" customHeight="1" x14ac:dyDescent="0.35">
      <c r="A13" s="51"/>
      <c r="B13" s="10"/>
      <c r="C13" s="11"/>
      <c r="D13" s="11"/>
      <c r="E13" s="11" t="str">
        <f t="shared" si="0"/>
        <v/>
      </c>
      <c r="F13" s="11"/>
    </row>
    <row r="14" spans="1:6" ht="17.25" customHeight="1" x14ac:dyDescent="0.35">
      <c r="A14" s="52"/>
      <c r="B14" s="7"/>
      <c r="C14" s="8"/>
      <c r="D14" s="8"/>
      <c r="E14" s="8" t="str">
        <f t="shared" si="0"/>
        <v/>
      </c>
      <c r="F14" s="8"/>
    </row>
    <row r="15" spans="1:6" ht="17.25" customHeight="1" x14ac:dyDescent="0.35">
      <c r="A15" s="51"/>
      <c r="B15" s="10"/>
      <c r="C15" s="11"/>
      <c r="D15" s="11"/>
      <c r="E15" s="11" t="str">
        <f t="shared" si="0"/>
        <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0.05</v>
      </c>
      <c r="D29" s="27">
        <f>IFERROR((E29/C29),"")</f>
        <v>0.85</v>
      </c>
      <c r="E29" s="59">
        <f>SUM(E7:E24)</f>
        <v>4.2500000000000003E-2</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0.95</v>
      </c>
      <c r="C31" s="63"/>
      <c r="D31" s="64"/>
      <c r="E31" s="65"/>
      <c r="F31" s="66"/>
    </row>
    <row r="32" spans="1:6" s="29" customFormat="1" ht="17.25" customHeight="1" x14ac:dyDescent="0.35">
      <c r="A32" s="67" t="s">
        <v>41</v>
      </c>
      <c r="B32" s="28"/>
      <c r="C32" s="63"/>
      <c r="D32" s="64"/>
      <c r="E32" s="65"/>
      <c r="F32" s="66"/>
    </row>
    <row r="33" spans="1:6" s="29" customFormat="1" ht="17.25" customHeight="1" thickBot="1" x14ac:dyDescent="0.4">
      <c r="A33" s="68" t="s">
        <v>42</v>
      </c>
      <c r="B33" s="69" t="str">
        <f>IF(ISBLANK(B32),"",((B32-$E$29)/$B$31))</f>
        <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6325-D570-4662-9B88-48052BAF049E}">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46</v>
      </c>
      <c r="B1" s="4"/>
      <c r="C1" s="37"/>
      <c r="D1" s="37"/>
      <c r="E1" s="38"/>
    </row>
    <row r="2" spans="1:6" s="1" customFormat="1" ht="17.25" customHeight="1" thickBot="1" x14ac:dyDescent="0.35">
      <c r="B2" s="2"/>
      <c r="C2" s="2"/>
      <c r="D2" s="2"/>
    </row>
    <row r="3" spans="1:6" s="1" customFormat="1" ht="17.25" customHeight="1" x14ac:dyDescent="0.35">
      <c r="A3" s="39" t="s">
        <v>19</v>
      </c>
      <c r="B3" s="76"/>
      <c r="C3" s="40"/>
      <c r="D3" s="41" t="s">
        <v>21</v>
      </c>
      <c r="E3" s="42">
        <f>C29</f>
        <v>0.05</v>
      </c>
    </row>
    <row r="4" spans="1:6" s="47" customFormat="1" ht="17.25" customHeight="1" thickBot="1" x14ac:dyDescent="0.4">
      <c r="A4" s="43" t="s">
        <v>22</v>
      </c>
      <c r="B4" s="77"/>
      <c r="C4" s="44"/>
      <c r="D4" s="45" t="s">
        <v>23</v>
      </c>
      <c r="E4" s="46">
        <f>D29</f>
        <v>0.85</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51" t="s">
        <v>44</v>
      </c>
      <c r="B7" s="10">
        <v>44830</v>
      </c>
      <c r="C7" s="11">
        <v>0.05</v>
      </c>
      <c r="D7" s="11">
        <v>0.85</v>
      </c>
      <c r="E7" s="11">
        <f t="shared" ref="E7:E27" si="0">IF(OR(ISBLANK($C7),ISBLANK($D7)),"",($D7*$C7))</f>
        <v>4.2500000000000003E-2</v>
      </c>
      <c r="F7" s="11"/>
    </row>
    <row r="8" spans="1:6" ht="17.25" customHeight="1" x14ac:dyDescent="0.35">
      <c r="A8" s="52"/>
      <c r="B8" s="7"/>
      <c r="C8" s="8"/>
      <c r="D8" s="8"/>
      <c r="E8" s="8" t="str">
        <f t="shared" si="0"/>
        <v/>
      </c>
      <c r="F8" s="8"/>
    </row>
    <row r="9" spans="1:6" ht="17.25" customHeight="1" x14ac:dyDescent="0.35">
      <c r="A9" s="51"/>
      <c r="B9" s="10"/>
      <c r="C9" s="11"/>
      <c r="D9" s="11"/>
      <c r="E9" s="11" t="str">
        <f t="shared" si="0"/>
        <v/>
      </c>
      <c r="F9" s="11"/>
    </row>
    <row r="10" spans="1:6" ht="17.25" customHeight="1" x14ac:dyDescent="0.35">
      <c r="A10" s="52"/>
      <c r="B10" s="7"/>
      <c r="C10" s="8"/>
      <c r="D10" s="8"/>
      <c r="E10" s="8" t="str">
        <f t="shared" si="0"/>
        <v/>
      </c>
      <c r="F10" s="8"/>
    </row>
    <row r="11" spans="1:6" ht="17.25" customHeight="1" x14ac:dyDescent="0.35">
      <c r="A11" s="51"/>
      <c r="B11" s="10"/>
      <c r="C11" s="11"/>
      <c r="D11" s="11"/>
      <c r="E11" s="11" t="str">
        <f t="shared" si="0"/>
        <v/>
      </c>
      <c r="F11" s="11"/>
    </row>
    <row r="12" spans="1:6" ht="17.25" customHeight="1" x14ac:dyDescent="0.35">
      <c r="A12" s="52"/>
      <c r="B12" s="7"/>
      <c r="C12" s="8"/>
      <c r="D12" s="8"/>
      <c r="E12" s="8" t="str">
        <f t="shared" si="0"/>
        <v/>
      </c>
      <c r="F12" s="8"/>
    </row>
    <row r="13" spans="1:6" ht="17.25" customHeight="1" x14ac:dyDescent="0.35">
      <c r="A13" s="51"/>
      <c r="B13" s="10"/>
      <c r="C13" s="11"/>
      <c r="D13" s="11"/>
      <c r="E13" s="11" t="str">
        <f t="shared" si="0"/>
        <v/>
      </c>
      <c r="F13" s="11"/>
    </row>
    <row r="14" spans="1:6" ht="17.25" customHeight="1" x14ac:dyDescent="0.35">
      <c r="A14" s="52"/>
      <c r="B14" s="7"/>
      <c r="C14" s="8"/>
      <c r="D14" s="8"/>
      <c r="E14" s="8" t="str">
        <f t="shared" si="0"/>
        <v/>
      </c>
      <c r="F14" s="8"/>
    </row>
    <row r="15" spans="1:6" ht="17.25" customHeight="1" x14ac:dyDescent="0.35">
      <c r="A15" s="51"/>
      <c r="B15" s="10"/>
      <c r="C15" s="11"/>
      <c r="D15" s="11"/>
      <c r="E15" s="11" t="str">
        <f t="shared" si="0"/>
        <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0.05</v>
      </c>
      <c r="D29" s="27">
        <f>IFERROR((E29/C29),"")</f>
        <v>0.85</v>
      </c>
      <c r="E29" s="59">
        <f>SUM(E7:E24)</f>
        <v>4.2500000000000003E-2</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0.95</v>
      </c>
      <c r="C31" s="63"/>
      <c r="D31" s="64"/>
      <c r="E31" s="65"/>
      <c r="F31" s="66"/>
    </row>
    <row r="32" spans="1:6" s="29" customFormat="1" ht="17.25" customHeight="1" x14ac:dyDescent="0.35">
      <c r="A32" s="67" t="s">
        <v>41</v>
      </c>
      <c r="B32" s="28"/>
      <c r="C32" s="63"/>
      <c r="D32" s="64"/>
      <c r="E32" s="65"/>
      <c r="F32" s="66"/>
    </row>
    <row r="33" spans="1:6" s="29" customFormat="1" ht="17.25" customHeight="1" thickBot="1" x14ac:dyDescent="0.4">
      <c r="A33" s="68" t="s">
        <v>42</v>
      </c>
      <c r="B33" s="69" t="str">
        <f>IF(ISBLANK(B32),"",((B32-$E$29)/$B$31))</f>
        <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0826C-F483-49FE-976F-1CF3D6618405}">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47</v>
      </c>
      <c r="B1" s="4"/>
      <c r="C1" s="37"/>
      <c r="D1" s="37"/>
      <c r="E1" s="38"/>
    </row>
    <row r="2" spans="1:6" s="1" customFormat="1" ht="17.25" customHeight="1" thickBot="1" x14ac:dyDescent="0.35">
      <c r="B2" s="2"/>
      <c r="C2" s="2"/>
      <c r="D2" s="2"/>
    </row>
    <row r="3" spans="1:6" s="1" customFormat="1" ht="17.25" customHeight="1" x14ac:dyDescent="0.35">
      <c r="A3" s="39" t="s">
        <v>19</v>
      </c>
      <c r="B3" s="76"/>
      <c r="C3" s="40"/>
      <c r="D3" s="41" t="s">
        <v>21</v>
      </c>
      <c r="E3" s="42">
        <f>C29</f>
        <v>0.05</v>
      </c>
    </row>
    <row r="4" spans="1:6" s="47" customFormat="1" ht="17.25" customHeight="1" thickBot="1" x14ac:dyDescent="0.4">
      <c r="A4" s="43" t="s">
        <v>22</v>
      </c>
      <c r="B4" s="77"/>
      <c r="C4" s="44"/>
      <c r="D4" s="45" t="s">
        <v>23</v>
      </c>
      <c r="E4" s="46">
        <f>D29</f>
        <v>0.85</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51" t="s">
        <v>44</v>
      </c>
      <c r="B7" s="10">
        <v>44830</v>
      </c>
      <c r="C7" s="11">
        <v>0.05</v>
      </c>
      <c r="D7" s="11">
        <v>0.85</v>
      </c>
      <c r="E7" s="11">
        <f t="shared" ref="E7:E27" si="0">IF(OR(ISBLANK($C7),ISBLANK($D7)),"",($D7*$C7))</f>
        <v>4.2500000000000003E-2</v>
      </c>
      <c r="F7" s="11"/>
    </row>
    <row r="8" spans="1:6" ht="17.25" customHeight="1" x14ac:dyDescent="0.35">
      <c r="A8" s="52"/>
      <c r="B8" s="7"/>
      <c r="C8" s="8"/>
      <c r="D8" s="8"/>
      <c r="E8" s="8" t="str">
        <f t="shared" si="0"/>
        <v/>
      </c>
      <c r="F8" s="8"/>
    </row>
    <row r="9" spans="1:6" ht="17.25" customHeight="1" x14ac:dyDescent="0.35">
      <c r="A9" s="51"/>
      <c r="B9" s="10"/>
      <c r="C9" s="11"/>
      <c r="D9" s="11"/>
      <c r="E9" s="11" t="str">
        <f t="shared" si="0"/>
        <v/>
      </c>
      <c r="F9" s="11"/>
    </row>
    <row r="10" spans="1:6" ht="17.25" customHeight="1" x14ac:dyDescent="0.35">
      <c r="A10" s="52"/>
      <c r="B10" s="7"/>
      <c r="C10" s="8"/>
      <c r="D10" s="8"/>
      <c r="E10" s="8" t="str">
        <f t="shared" si="0"/>
        <v/>
      </c>
      <c r="F10" s="8"/>
    </row>
    <row r="11" spans="1:6" ht="17.25" customHeight="1" x14ac:dyDescent="0.35">
      <c r="A11" s="51"/>
      <c r="B11" s="10"/>
      <c r="C11" s="11"/>
      <c r="D11" s="11"/>
      <c r="E11" s="11" t="str">
        <f t="shared" si="0"/>
        <v/>
      </c>
      <c r="F11" s="11"/>
    </row>
    <row r="12" spans="1:6" ht="17.25" customHeight="1" x14ac:dyDescent="0.35">
      <c r="A12" s="52"/>
      <c r="B12" s="7"/>
      <c r="C12" s="8"/>
      <c r="D12" s="8"/>
      <c r="E12" s="8" t="str">
        <f t="shared" si="0"/>
        <v/>
      </c>
      <c r="F12" s="8"/>
    </row>
    <row r="13" spans="1:6" ht="17.25" customHeight="1" x14ac:dyDescent="0.35">
      <c r="A13" s="51"/>
      <c r="B13" s="10"/>
      <c r="C13" s="11"/>
      <c r="D13" s="11"/>
      <c r="E13" s="11" t="str">
        <f t="shared" si="0"/>
        <v/>
      </c>
      <c r="F13" s="11"/>
    </row>
    <row r="14" spans="1:6" ht="17.25" customHeight="1" x14ac:dyDescent="0.35">
      <c r="A14" s="52"/>
      <c r="B14" s="7"/>
      <c r="C14" s="8"/>
      <c r="D14" s="8"/>
      <c r="E14" s="8" t="str">
        <f t="shared" si="0"/>
        <v/>
      </c>
      <c r="F14" s="8"/>
    </row>
    <row r="15" spans="1:6" ht="17.25" customHeight="1" x14ac:dyDescent="0.35">
      <c r="A15" s="51"/>
      <c r="B15" s="10"/>
      <c r="C15" s="11"/>
      <c r="D15" s="11"/>
      <c r="E15" s="11" t="str">
        <f t="shared" si="0"/>
        <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0.05</v>
      </c>
      <c r="D29" s="27">
        <f>IFERROR((E29/C29),"")</f>
        <v>0.85</v>
      </c>
      <c r="E29" s="59">
        <f>SUM(E7:E24)</f>
        <v>4.2500000000000003E-2</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0.95</v>
      </c>
      <c r="C31" s="63"/>
      <c r="D31" s="64"/>
      <c r="E31" s="65"/>
      <c r="F31" s="66"/>
    </row>
    <row r="32" spans="1:6" s="29" customFormat="1" ht="17.25" customHeight="1" x14ac:dyDescent="0.35">
      <c r="A32" s="67" t="s">
        <v>41</v>
      </c>
      <c r="B32" s="28"/>
      <c r="C32" s="63"/>
      <c r="D32" s="64"/>
      <c r="E32" s="65"/>
      <c r="F32" s="66"/>
    </row>
    <row r="33" spans="1:6" s="29" customFormat="1" ht="17.25" customHeight="1" thickBot="1" x14ac:dyDescent="0.4">
      <c r="A33" s="68" t="s">
        <v>42</v>
      </c>
      <c r="B33" s="69" t="str">
        <f>IF(ISBLANK(B32),"",((B32-$E$29)/$B$31))</f>
        <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65084-02A6-43E5-93F7-33FFEAAB8A76}">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48</v>
      </c>
      <c r="B1" s="4"/>
      <c r="C1" s="37"/>
      <c r="D1" s="37"/>
      <c r="E1" s="38"/>
    </row>
    <row r="2" spans="1:6" s="1" customFormat="1" ht="17.25" customHeight="1" thickBot="1" x14ac:dyDescent="0.35">
      <c r="B2" s="2"/>
      <c r="C2" s="2"/>
      <c r="D2" s="2"/>
    </row>
    <row r="3" spans="1:6" s="1" customFormat="1" ht="17.25" customHeight="1" x14ac:dyDescent="0.35">
      <c r="A3" s="39" t="s">
        <v>19</v>
      </c>
      <c r="B3" s="76"/>
      <c r="C3" s="40"/>
      <c r="D3" s="41" t="s">
        <v>21</v>
      </c>
      <c r="E3" s="42">
        <f>C29</f>
        <v>0.05</v>
      </c>
    </row>
    <row r="4" spans="1:6" s="47" customFormat="1" ht="17.25" customHeight="1" thickBot="1" x14ac:dyDescent="0.4">
      <c r="A4" s="43" t="s">
        <v>22</v>
      </c>
      <c r="B4" s="77"/>
      <c r="C4" s="44"/>
      <c r="D4" s="45" t="s">
        <v>23</v>
      </c>
      <c r="E4" s="46">
        <f>D29</f>
        <v>0.85</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51" t="s">
        <v>44</v>
      </c>
      <c r="B7" s="10">
        <v>44830</v>
      </c>
      <c r="C7" s="11">
        <v>0.05</v>
      </c>
      <c r="D7" s="11">
        <v>0.85</v>
      </c>
      <c r="E7" s="11">
        <f t="shared" ref="E7:E27" si="0">IF(OR(ISBLANK($C7),ISBLANK($D7)),"",($D7*$C7))</f>
        <v>4.2500000000000003E-2</v>
      </c>
      <c r="F7" s="11"/>
    </row>
    <row r="8" spans="1:6" ht="17.25" customHeight="1" x14ac:dyDescent="0.35">
      <c r="A8" s="52"/>
      <c r="B8" s="7"/>
      <c r="C8" s="8"/>
      <c r="D8" s="8"/>
      <c r="E8" s="8" t="str">
        <f t="shared" si="0"/>
        <v/>
      </c>
      <c r="F8" s="8"/>
    </row>
    <row r="9" spans="1:6" ht="17.25" customHeight="1" x14ac:dyDescent="0.35">
      <c r="A9" s="51"/>
      <c r="B9" s="10"/>
      <c r="C9" s="11"/>
      <c r="D9" s="11"/>
      <c r="E9" s="11" t="str">
        <f t="shared" si="0"/>
        <v/>
      </c>
      <c r="F9" s="11"/>
    </row>
    <row r="10" spans="1:6" ht="17.25" customHeight="1" x14ac:dyDescent="0.35">
      <c r="A10" s="52"/>
      <c r="B10" s="7"/>
      <c r="C10" s="8"/>
      <c r="D10" s="8"/>
      <c r="E10" s="8" t="str">
        <f t="shared" si="0"/>
        <v/>
      </c>
      <c r="F10" s="8"/>
    </row>
    <row r="11" spans="1:6" ht="17.25" customHeight="1" x14ac:dyDescent="0.35">
      <c r="A11" s="51"/>
      <c r="B11" s="10"/>
      <c r="C11" s="11"/>
      <c r="D11" s="11"/>
      <c r="E11" s="11" t="str">
        <f t="shared" si="0"/>
        <v/>
      </c>
      <c r="F11" s="11"/>
    </row>
    <row r="12" spans="1:6" ht="17.25" customHeight="1" x14ac:dyDescent="0.35">
      <c r="A12" s="52"/>
      <c r="B12" s="7"/>
      <c r="C12" s="8"/>
      <c r="D12" s="8"/>
      <c r="E12" s="8" t="str">
        <f t="shared" si="0"/>
        <v/>
      </c>
      <c r="F12" s="8"/>
    </row>
    <row r="13" spans="1:6" ht="17.25" customHeight="1" x14ac:dyDescent="0.35">
      <c r="A13" s="51"/>
      <c r="B13" s="10"/>
      <c r="C13" s="11"/>
      <c r="D13" s="11"/>
      <c r="E13" s="11" t="str">
        <f t="shared" si="0"/>
        <v/>
      </c>
      <c r="F13" s="11"/>
    </row>
    <row r="14" spans="1:6" ht="17.25" customHeight="1" x14ac:dyDescent="0.35">
      <c r="A14" s="52"/>
      <c r="B14" s="7"/>
      <c r="C14" s="8"/>
      <c r="D14" s="8"/>
      <c r="E14" s="8" t="str">
        <f t="shared" si="0"/>
        <v/>
      </c>
      <c r="F14" s="8"/>
    </row>
    <row r="15" spans="1:6" ht="17.25" customHeight="1" x14ac:dyDescent="0.35">
      <c r="A15" s="51"/>
      <c r="B15" s="10"/>
      <c r="C15" s="11"/>
      <c r="D15" s="11"/>
      <c r="E15" s="11" t="str">
        <f t="shared" si="0"/>
        <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0.05</v>
      </c>
      <c r="D29" s="27">
        <f>IFERROR((E29/C29),"")</f>
        <v>0.85</v>
      </c>
      <c r="E29" s="59">
        <f>SUM(E7:E24)</f>
        <v>4.2500000000000003E-2</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0.95</v>
      </c>
      <c r="C31" s="63"/>
      <c r="D31" s="64"/>
      <c r="E31" s="65"/>
      <c r="F31" s="66"/>
    </row>
    <row r="32" spans="1:6" s="29" customFormat="1" ht="17.25" customHeight="1" x14ac:dyDescent="0.35">
      <c r="A32" s="67" t="s">
        <v>41</v>
      </c>
      <c r="B32" s="28"/>
      <c r="C32" s="63"/>
      <c r="D32" s="64"/>
      <c r="E32" s="65"/>
      <c r="F32" s="66"/>
    </row>
    <row r="33" spans="1:6" s="29" customFormat="1" ht="17.25" customHeight="1" thickBot="1" x14ac:dyDescent="0.4">
      <c r="A33" s="68" t="s">
        <v>42</v>
      </c>
      <c r="B33" s="69" t="str">
        <f>IF(ISBLANK(B32),"",((B32-$E$29)/$B$31))</f>
        <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356C-3F95-40D8-99D2-A59128032643}">
  <sheetPr>
    <pageSetUpPr fitToPage="1"/>
  </sheetPr>
  <dimension ref="A1:F36"/>
  <sheetViews>
    <sheetView showGridLines="0" zoomScaleNormal="100" workbookViewId="0">
      <selection activeCell="A3" sqref="A3"/>
    </sheetView>
  </sheetViews>
  <sheetFormatPr defaultColWidth="8.81640625" defaultRowHeight="16.399999999999999" customHeight="1" x14ac:dyDescent="0.35"/>
  <cols>
    <col min="1" max="1" width="37.26953125" style="5" customWidth="1"/>
    <col min="2" max="2" width="21.26953125" style="6" customWidth="1"/>
    <col min="3" max="4" width="22.81640625" style="6" customWidth="1"/>
    <col min="5" max="5" width="22.81640625" style="5" customWidth="1"/>
    <col min="6" max="6" width="59.453125" style="5" customWidth="1"/>
    <col min="7" max="7" width="20.26953125" style="5" customWidth="1"/>
    <col min="8" max="8" width="11" style="5" customWidth="1"/>
    <col min="9" max="16384" width="8.81640625" style="5"/>
  </cols>
  <sheetData>
    <row r="1" spans="1:6" ht="70.400000000000006" customHeight="1" x14ac:dyDescent="0.35">
      <c r="A1" s="36" t="s">
        <v>49</v>
      </c>
      <c r="B1" s="4"/>
      <c r="C1" s="37"/>
      <c r="D1" s="37"/>
      <c r="E1" s="38"/>
    </row>
    <row r="2" spans="1:6" s="1" customFormat="1" ht="17.25" customHeight="1" thickBot="1" x14ac:dyDescent="0.35">
      <c r="B2" s="2"/>
      <c r="C2" s="2"/>
      <c r="D2" s="2"/>
    </row>
    <row r="3" spans="1:6" s="1" customFormat="1" ht="17.25" customHeight="1" x14ac:dyDescent="0.35">
      <c r="A3" s="39" t="s">
        <v>19</v>
      </c>
      <c r="B3" s="76"/>
      <c r="C3" s="40"/>
      <c r="D3" s="41" t="s">
        <v>21</v>
      </c>
      <c r="E3" s="42">
        <f>C29</f>
        <v>0.05</v>
      </c>
    </row>
    <row r="4" spans="1:6" s="47" customFormat="1" ht="17.25" customHeight="1" thickBot="1" x14ac:dyDescent="0.4">
      <c r="A4" s="43" t="s">
        <v>22</v>
      </c>
      <c r="B4" s="77"/>
      <c r="C4" s="44"/>
      <c r="D4" s="45" t="s">
        <v>23</v>
      </c>
      <c r="E4" s="46">
        <f>D29</f>
        <v>0.85</v>
      </c>
    </row>
    <row r="5" spans="1:6" s="1" customFormat="1" ht="17.25" customHeight="1" x14ac:dyDescent="0.3">
      <c r="B5" s="2"/>
      <c r="C5" s="2"/>
      <c r="D5" s="2"/>
    </row>
    <row r="6" spans="1:6" s="29" customFormat="1" ht="16.899999999999999" customHeight="1" thickBot="1" x14ac:dyDescent="0.4">
      <c r="A6" s="48" t="s">
        <v>24</v>
      </c>
      <c r="B6" s="49" t="s">
        <v>25</v>
      </c>
      <c r="C6" s="49" t="s">
        <v>26</v>
      </c>
      <c r="D6" s="49" t="s">
        <v>27</v>
      </c>
      <c r="E6" s="49" t="s">
        <v>28</v>
      </c>
      <c r="F6" s="50" t="s">
        <v>29</v>
      </c>
    </row>
    <row r="7" spans="1:6" ht="17.25" customHeight="1" x14ac:dyDescent="0.35">
      <c r="A7" s="51" t="s">
        <v>44</v>
      </c>
      <c r="B7" s="10">
        <v>44830</v>
      </c>
      <c r="C7" s="11">
        <v>0.05</v>
      </c>
      <c r="D7" s="11">
        <v>0.85</v>
      </c>
      <c r="E7" s="11">
        <f t="shared" ref="E7:E27" si="0">IF(OR(ISBLANK($C7),ISBLANK($D7)),"",($D7*$C7))</f>
        <v>4.2500000000000003E-2</v>
      </c>
      <c r="F7" s="11"/>
    </row>
    <row r="8" spans="1:6" ht="17.25" customHeight="1" x14ac:dyDescent="0.35">
      <c r="A8" s="52"/>
      <c r="B8" s="7"/>
      <c r="C8" s="8"/>
      <c r="D8" s="8"/>
      <c r="E8" s="8" t="str">
        <f t="shared" si="0"/>
        <v/>
      </c>
      <c r="F8" s="8"/>
    </row>
    <row r="9" spans="1:6" ht="17.25" customHeight="1" x14ac:dyDescent="0.35">
      <c r="A9" s="51"/>
      <c r="B9" s="10"/>
      <c r="C9" s="11"/>
      <c r="D9" s="11"/>
      <c r="E9" s="11" t="str">
        <f t="shared" si="0"/>
        <v/>
      </c>
      <c r="F9" s="11"/>
    </row>
    <row r="10" spans="1:6" ht="17.25" customHeight="1" x14ac:dyDescent="0.35">
      <c r="A10" s="52"/>
      <c r="B10" s="7"/>
      <c r="C10" s="8"/>
      <c r="D10" s="8"/>
      <c r="E10" s="8" t="str">
        <f t="shared" si="0"/>
        <v/>
      </c>
      <c r="F10" s="8"/>
    </row>
    <row r="11" spans="1:6" ht="17.25" customHeight="1" x14ac:dyDescent="0.35">
      <c r="A11" s="51"/>
      <c r="B11" s="10"/>
      <c r="C11" s="11"/>
      <c r="D11" s="11"/>
      <c r="E11" s="11" t="str">
        <f t="shared" si="0"/>
        <v/>
      </c>
      <c r="F11" s="11"/>
    </row>
    <row r="12" spans="1:6" ht="17.25" customHeight="1" x14ac:dyDescent="0.35">
      <c r="A12" s="52"/>
      <c r="B12" s="7"/>
      <c r="C12" s="8"/>
      <c r="D12" s="8"/>
      <c r="E12" s="8" t="str">
        <f t="shared" si="0"/>
        <v/>
      </c>
      <c r="F12" s="8"/>
    </row>
    <row r="13" spans="1:6" ht="17.25" customHeight="1" x14ac:dyDescent="0.35">
      <c r="A13" s="51"/>
      <c r="B13" s="10"/>
      <c r="C13" s="11"/>
      <c r="D13" s="11"/>
      <c r="E13" s="11" t="str">
        <f t="shared" si="0"/>
        <v/>
      </c>
      <c r="F13" s="11"/>
    </row>
    <row r="14" spans="1:6" ht="17.25" customHeight="1" x14ac:dyDescent="0.35">
      <c r="A14" s="52"/>
      <c r="B14" s="7"/>
      <c r="C14" s="8"/>
      <c r="D14" s="8"/>
      <c r="E14" s="8" t="str">
        <f t="shared" si="0"/>
        <v/>
      </c>
      <c r="F14" s="8"/>
    </row>
    <row r="15" spans="1:6" ht="17.25" customHeight="1" x14ac:dyDescent="0.35">
      <c r="A15" s="51"/>
      <c r="B15" s="10"/>
      <c r="C15" s="11"/>
      <c r="D15" s="11"/>
      <c r="E15" s="11" t="str">
        <f t="shared" si="0"/>
        <v/>
      </c>
      <c r="F15" s="11"/>
    </row>
    <row r="16" spans="1:6" ht="17.25" customHeight="1" x14ac:dyDescent="0.35">
      <c r="A16" s="52"/>
      <c r="B16" s="7"/>
      <c r="C16" s="8"/>
      <c r="D16" s="8"/>
      <c r="E16" s="8" t="str">
        <f t="shared" si="0"/>
        <v/>
      </c>
      <c r="F16" s="8"/>
    </row>
    <row r="17" spans="1:6" ht="17.25" customHeight="1" x14ac:dyDescent="0.35">
      <c r="A17" s="51"/>
      <c r="B17" s="10"/>
      <c r="C17" s="11"/>
      <c r="D17" s="11"/>
      <c r="E17" s="11" t="str">
        <f t="shared" si="0"/>
        <v/>
      </c>
      <c r="F17" s="11"/>
    </row>
    <row r="18" spans="1:6" ht="17.25" customHeight="1" x14ac:dyDescent="0.35">
      <c r="A18" s="52"/>
      <c r="B18" s="7"/>
      <c r="C18" s="8"/>
      <c r="D18" s="8"/>
      <c r="E18" s="8" t="str">
        <f t="shared" si="0"/>
        <v/>
      </c>
      <c r="F18" s="8"/>
    </row>
    <row r="19" spans="1:6" ht="17.25" customHeight="1" x14ac:dyDescent="0.35">
      <c r="A19" s="51"/>
      <c r="B19" s="10"/>
      <c r="C19" s="11"/>
      <c r="D19" s="11"/>
      <c r="E19" s="11" t="str">
        <f t="shared" si="0"/>
        <v/>
      </c>
      <c r="F19" s="11"/>
    </row>
    <row r="20" spans="1:6" ht="17.25" customHeight="1" x14ac:dyDescent="0.35">
      <c r="A20" s="52"/>
      <c r="B20" s="7"/>
      <c r="C20" s="8"/>
      <c r="D20" s="8"/>
      <c r="E20" s="8" t="str">
        <f t="shared" si="0"/>
        <v/>
      </c>
      <c r="F20" s="8"/>
    </row>
    <row r="21" spans="1:6" ht="17.25" customHeight="1" x14ac:dyDescent="0.35">
      <c r="A21" s="51"/>
      <c r="B21" s="10"/>
      <c r="C21" s="11"/>
      <c r="D21" s="11"/>
      <c r="E21" s="11" t="str">
        <f t="shared" si="0"/>
        <v/>
      </c>
      <c r="F21" s="11"/>
    </row>
    <row r="22" spans="1:6" ht="17.25" customHeight="1" x14ac:dyDescent="0.35">
      <c r="A22" s="52"/>
      <c r="B22" s="7"/>
      <c r="C22" s="8"/>
      <c r="D22" s="8"/>
      <c r="E22" s="8" t="str">
        <f t="shared" si="0"/>
        <v/>
      </c>
      <c r="F22" s="8"/>
    </row>
    <row r="23" spans="1:6" ht="17.25" customHeight="1" x14ac:dyDescent="0.35">
      <c r="A23" s="51"/>
      <c r="B23" s="10"/>
      <c r="C23" s="11"/>
      <c r="D23" s="11"/>
      <c r="E23" s="11" t="str">
        <f t="shared" si="0"/>
        <v/>
      </c>
      <c r="F23" s="11"/>
    </row>
    <row r="24" spans="1:6" ht="17.25" customHeight="1" x14ac:dyDescent="0.35">
      <c r="A24" s="52"/>
      <c r="B24" s="7"/>
      <c r="C24" s="8"/>
      <c r="D24" s="8"/>
      <c r="E24" s="8" t="str">
        <f t="shared" si="0"/>
        <v/>
      </c>
      <c r="F24" s="8"/>
    </row>
    <row r="25" spans="1:6" ht="17.25" customHeight="1" x14ac:dyDescent="0.35">
      <c r="A25" s="51"/>
      <c r="B25" s="10"/>
      <c r="C25" s="11"/>
      <c r="D25" s="11"/>
      <c r="E25" s="11" t="str">
        <f t="shared" si="0"/>
        <v/>
      </c>
      <c r="F25" s="11"/>
    </row>
    <row r="26" spans="1:6" ht="17.25" customHeight="1" x14ac:dyDescent="0.35">
      <c r="A26" s="52"/>
      <c r="B26" s="7"/>
      <c r="C26" s="8"/>
      <c r="D26" s="8"/>
      <c r="E26" s="8" t="str">
        <f t="shared" si="0"/>
        <v/>
      </c>
      <c r="F26" s="8"/>
    </row>
    <row r="27" spans="1:6" ht="17.25" customHeight="1" x14ac:dyDescent="0.35">
      <c r="A27" s="51"/>
      <c r="B27" s="10"/>
      <c r="C27" s="11"/>
      <c r="D27" s="11"/>
      <c r="E27" s="11" t="str">
        <f t="shared" si="0"/>
        <v/>
      </c>
      <c r="F27" s="11"/>
    </row>
    <row r="28" spans="1:6" ht="17.25" customHeight="1" thickBot="1" x14ac:dyDescent="0.4">
      <c r="A28" s="53"/>
      <c r="B28" s="54"/>
      <c r="C28" s="55"/>
      <c r="D28" s="55"/>
      <c r="E28" s="56"/>
      <c r="F28" s="57"/>
    </row>
    <row r="29" spans="1:6" s="29" customFormat="1" ht="16" thickBot="1" x14ac:dyDescent="0.4">
      <c r="A29" s="25" t="s">
        <v>39</v>
      </c>
      <c r="B29" s="26"/>
      <c r="C29" s="58">
        <f>SUMIF($D$7:$D$27,"&gt;0",$C$7:$C$27)</f>
        <v>0.05</v>
      </c>
      <c r="D29" s="27">
        <f>IFERROR((E29/C29),"")</f>
        <v>0.85</v>
      </c>
      <c r="E29" s="59">
        <f>SUM(E7:E24)</f>
        <v>4.2500000000000003E-2</v>
      </c>
      <c r="F29" s="60"/>
    </row>
    <row r="30" spans="1:6" ht="17.25" customHeight="1" thickBot="1" x14ac:dyDescent="0.4">
      <c r="A30" s="53"/>
      <c r="B30" s="54"/>
      <c r="C30" s="55"/>
      <c r="D30" s="55"/>
      <c r="E30" s="56"/>
      <c r="F30" s="57"/>
    </row>
    <row r="31" spans="1:6" s="29" customFormat="1" ht="17.25" customHeight="1" x14ac:dyDescent="0.35">
      <c r="A31" s="61" t="s">
        <v>40</v>
      </c>
      <c r="B31" s="62">
        <f xml:space="preserve"> 1-C29</f>
        <v>0.95</v>
      </c>
      <c r="C31" s="63"/>
      <c r="D31" s="64"/>
      <c r="E31" s="65"/>
      <c r="F31" s="66"/>
    </row>
    <row r="32" spans="1:6" s="29" customFormat="1" ht="17.25" customHeight="1" x14ac:dyDescent="0.35">
      <c r="A32" s="67" t="s">
        <v>41</v>
      </c>
      <c r="B32" s="28"/>
      <c r="C32" s="63"/>
      <c r="D32" s="64"/>
      <c r="E32" s="65"/>
      <c r="F32" s="66"/>
    </row>
    <row r="33" spans="1:6" s="29" customFormat="1" ht="17.25" customHeight="1" thickBot="1" x14ac:dyDescent="0.4">
      <c r="A33" s="68" t="s">
        <v>42</v>
      </c>
      <c r="B33" s="69" t="str">
        <f>IF(ISBLANK(B32),"",((B32-$E$29)/$B$31))</f>
        <v/>
      </c>
      <c r="C33" s="63"/>
      <c r="D33" s="64"/>
      <c r="E33" s="65"/>
      <c r="F33" s="66"/>
    </row>
    <row r="34" spans="1:6" ht="17.25" customHeight="1" x14ac:dyDescent="0.35">
      <c r="A34" s="53"/>
      <c r="B34" s="54"/>
      <c r="C34" s="54"/>
      <c r="D34" s="54"/>
      <c r="E34" s="54"/>
      <c r="F34" s="57"/>
    </row>
    <row r="35" spans="1:6" ht="16.399999999999999" customHeight="1" x14ac:dyDescent="0.35">
      <c r="C35" s="55"/>
      <c r="D35" s="55"/>
      <c r="E35" s="57"/>
      <c r="F35" s="57"/>
    </row>
    <row r="36" spans="1:6" ht="16.399999999999999" customHeight="1" x14ac:dyDescent="0.35">
      <c r="C36" s="55"/>
      <c r="D36" s="55"/>
      <c r="E36" s="57"/>
      <c r="F36" s="57"/>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D7954-3092-4C59-A36E-E077B9544656}">
  <sheetPr>
    <pageSetUpPr fitToPage="1"/>
  </sheetPr>
  <dimension ref="A1:G12"/>
  <sheetViews>
    <sheetView showGridLines="0" zoomScaleNormal="100" workbookViewId="0">
      <selection activeCell="A3" sqref="A3"/>
    </sheetView>
  </sheetViews>
  <sheetFormatPr defaultColWidth="8.81640625" defaultRowHeight="16.399999999999999" customHeight="1" x14ac:dyDescent="0.35"/>
  <cols>
    <col min="1" max="1" width="34.453125" style="5" customWidth="1"/>
    <col min="2" max="2" width="18.1796875" style="5" customWidth="1"/>
    <col min="3" max="3" width="12.81640625" style="6" customWidth="1"/>
    <col min="4" max="4" width="16.453125" style="5" customWidth="1"/>
    <col min="5" max="5" width="44" style="5" customWidth="1"/>
    <col min="6" max="6" width="8.81640625" style="5"/>
    <col min="7" max="7" width="20.453125" style="6" hidden="1" customWidth="1"/>
    <col min="8" max="16384" width="8.81640625" style="5"/>
  </cols>
  <sheetData>
    <row r="1" spans="1:7" ht="70.400000000000006" customHeight="1" x14ac:dyDescent="0.35">
      <c r="A1" s="36" t="s">
        <v>50</v>
      </c>
      <c r="B1" s="3"/>
      <c r="C1" s="4"/>
    </row>
    <row r="2" spans="1:7" s="1" customFormat="1" ht="19" customHeight="1" x14ac:dyDescent="0.3">
      <c r="C2" s="2"/>
      <c r="G2" s="2"/>
    </row>
    <row r="3" spans="1:7" s="29" customFormat="1" ht="19" customHeight="1" thickBot="1" x14ac:dyDescent="0.4">
      <c r="A3" s="48" t="s">
        <v>51</v>
      </c>
      <c r="B3" s="71" t="s">
        <v>52</v>
      </c>
      <c r="C3" s="72" t="s">
        <v>53</v>
      </c>
      <c r="D3" s="72" t="s">
        <v>54</v>
      </c>
      <c r="E3" s="50" t="s">
        <v>29</v>
      </c>
      <c r="G3" s="30" t="s">
        <v>55</v>
      </c>
    </row>
    <row r="4" spans="1:7" ht="19" customHeight="1" x14ac:dyDescent="0.35">
      <c r="A4" s="70" t="str">
        <f>IF(ISBLANK('Course #1'!$B$3),"",'Course #1'!$B$3)</f>
        <v/>
      </c>
      <c r="B4" s="20" t="str">
        <f>IF($A$4="","",'Course #1'!$E$4)</f>
        <v/>
      </c>
      <c r="C4" s="21" t="str">
        <f>IF($A$4="","",'Course #1'!$B$4)</f>
        <v/>
      </c>
      <c r="D4" s="22" t="str">
        <f>IF($A$4="","",'Course #1'!$E$3)</f>
        <v/>
      </c>
      <c r="E4" s="11"/>
      <c r="G4" s="73">
        <f t="shared" ref="G4:G9" si="0">PRODUCT(B4,C4)</f>
        <v>0</v>
      </c>
    </row>
    <row r="5" spans="1:7" ht="19" customHeight="1" x14ac:dyDescent="0.35">
      <c r="A5" s="70" t="str">
        <f>IF(ISBLANK('Course #2'!$B$3),"",'Course #2'!$B$3)</f>
        <v/>
      </c>
      <c r="B5" s="20" t="str">
        <f>IF($A$5="","",'Course #2'!$E$4)</f>
        <v/>
      </c>
      <c r="C5" s="23" t="str">
        <f>IF($A$5="","",'Course #2'!$B$4)</f>
        <v/>
      </c>
      <c r="D5" s="24" t="str">
        <f>IF($A$5="","",'Course #2'!$E$3)</f>
        <v/>
      </c>
      <c r="E5" s="8"/>
      <c r="G5" s="73">
        <f t="shared" si="0"/>
        <v>0</v>
      </c>
    </row>
    <row r="6" spans="1:7" ht="19" customHeight="1" x14ac:dyDescent="0.35">
      <c r="A6" s="70" t="str">
        <f>IF(ISBLANK('Course #3'!$B$3),"",'Course #3'!$B$3)</f>
        <v/>
      </c>
      <c r="B6" s="20" t="str">
        <f>IF($A$6="","",'Course #3'!$E$4)</f>
        <v/>
      </c>
      <c r="C6" s="23" t="str">
        <f>IF($A$6="","",'Course #3'!$B$4)</f>
        <v/>
      </c>
      <c r="D6" s="24" t="str">
        <f>IF($A$6="","",'Course #3'!$E$3)</f>
        <v/>
      </c>
      <c r="E6" s="11"/>
      <c r="G6" s="73">
        <f t="shared" si="0"/>
        <v>0</v>
      </c>
    </row>
    <row r="7" spans="1:7" ht="19" customHeight="1" x14ac:dyDescent="0.35">
      <c r="A7" s="70" t="str">
        <f>IF(ISBLANK('Course #4'!$B$3),"",'Course #4'!$B$3)</f>
        <v/>
      </c>
      <c r="B7" s="20" t="str">
        <f>IF($A$7="","",'Course #4'!$E$4)</f>
        <v/>
      </c>
      <c r="C7" s="23" t="str">
        <f>IF($A$7="","",'Course #4'!$B$4)</f>
        <v/>
      </c>
      <c r="D7" s="24" t="str">
        <f>IF($A$7="","",'Course #4'!$E$3)</f>
        <v/>
      </c>
      <c r="E7" s="8"/>
      <c r="G7" s="73">
        <f t="shared" si="0"/>
        <v>0</v>
      </c>
    </row>
    <row r="8" spans="1:7" ht="19" customHeight="1" x14ac:dyDescent="0.35">
      <c r="A8" s="70" t="str">
        <f>IF(ISBLANK('Course #5'!$B$3),"",'Course #5'!$B$3)</f>
        <v/>
      </c>
      <c r="B8" s="20" t="str">
        <f>IF($A$8="","",'Course #5'!$E$4)</f>
        <v/>
      </c>
      <c r="C8" s="23" t="str">
        <f>IF($A$8="","",'Course #5'!$B$4)</f>
        <v/>
      </c>
      <c r="D8" s="24" t="str">
        <f>IF($A$8="","",'Course #5'!$E$3)</f>
        <v/>
      </c>
      <c r="E8" s="11"/>
      <c r="G8" s="73">
        <f t="shared" si="0"/>
        <v>0</v>
      </c>
    </row>
    <row r="9" spans="1:7" ht="19" customHeight="1" x14ac:dyDescent="0.35">
      <c r="A9" s="70" t="str">
        <f>IF(ISBLANK('Course #6'!$B$3),"",'Course #6'!$B$3)</f>
        <v/>
      </c>
      <c r="B9" s="20" t="str">
        <f>IF($A$9="","",'Course #6'!$E$4)</f>
        <v/>
      </c>
      <c r="C9" s="23" t="str">
        <f>IF($A$9="","",'Course #6'!$B$4)</f>
        <v/>
      </c>
      <c r="D9" s="24" t="str">
        <f>IF($A$9="","",'Course #6'!$E$3)</f>
        <v/>
      </c>
      <c r="E9" s="8"/>
      <c r="G9" s="74">
        <f t="shared" si="0"/>
        <v>0</v>
      </c>
    </row>
    <row r="10" spans="1:7" ht="16.399999999999999" customHeight="1" thickBot="1" x14ac:dyDescent="0.4">
      <c r="G10" s="55"/>
    </row>
    <row r="11" spans="1:7" s="29" customFormat="1" ht="19" customHeight="1" thickBot="1" x14ac:dyDescent="0.4">
      <c r="A11" s="25" t="s">
        <v>56</v>
      </c>
      <c r="B11" s="27" t="str">
        <f>IFERROR(G11/C11,"")</f>
        <v/>
      </c>
      <c r="C11" s="31">
        <f>SUM(C4:C9)</f>
        <v>0</v>
      </c>
      <c r="D11" s="26"/>
      <c r="E11" s="32"/>
      <c r="G11" s="75">
        <f>SUM(G4:G9)</f>
        <v>0</v>
      </c>
    </row>
    <row r="12" spans="1:7" ht="17.25" customHeight="1" x14ac:dyDescent="0.35">
      <c r="B12" s="18"/>
    </row>
  </sheetData>
  <sheetProtection selectLockedCells="1"/>
  <pageMargins left="0.70866141732283472" right="0.70866141732283472" top="0.74803149606299213" bottom="0.74803149606299213" header="0.31496062992125984" footer="0.31496062992125984"/>
  <pageSetup scale="62"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6967f0-2cd1-4d60-ba06-13bf4c388688">
      <Terms xmlns="http://schemas.microsoft.com/office/infopath/2007/PartnerControls"/>
    </lcf76f155ced4ddcb4097134ff3c332f>
    <TaxCatchAll xmlns="639d130d-769c-42b2-b81e-344b26231cae" xsi:nil="true"/>
    <SharedWithUsers xmlns="639d130d-769c-42b2-b81e-344b26231cae">
      <UserInfo>
        <DisplayName>Ryan Moore</DisplayName>
        <AccountId>51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C882E4A7B24D4E90DB4ECD94127DF2" ma:contentTypeVersion="17" ma:contentTypeDescription="Create a new document." ma:contentTypeScope="" ma:versionID="2fcdef907439e97ef9f547878dd09fed">
  <xsd:schema xmlns:xsd="http://www.w3.org/2001/XMLSchema" xmlns:xs="http://www.w3.org/2001/XMLSchema" xmlns:p="http://schemas.microsoft.com/office/2006/metadata/properties" xmlns:ns2="cd6967f0-2cd1-4d60-ba06-13bf4c388688" xmlns:ns3="639d130d-769c-42b2-b81e-344b26231cae" targetNamespace="http://schemas.microsoft.com/office/2006/metadata/properties" ma:root="true" ma:fieldsID="387251140d6a763fc85196e0b6813575" ns2:_="" ns3:_="">
    <xsd:import namespace="cd6967f0-2cd1-4d60-ba06-13bf4c388688"/>
    <xsd:import namespace="639d130d-769c-42b2-b81e-344b26231c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967f0-2cd1-4d60-ba06-13bf4c3886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b193f5f-1873-4006-86b7-95c2ee49943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9d130d-769c-42b2-b81e-344b26231ca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2dd5c15-8ebc-46de-9e86-db5f475a09d3}" ma:internalName="TaxCatchAll" ma:showField="CatchAllData" ma:web="639d130d-769c-42b2-b81e-344b26231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7252EA-9C37-41DA-A67E-5D0DDB891DAE}">
  <ds:schemaRefs>
    <ds:schemaRef ds:uri="http://schemas.microsoft.com/office/2006/metadata/properties"/>
    <ds:schemaRef ds:uri="http://schemas.microsoft.com/office/infopath/2007/PartnerControls"/>
    <ds:schemaRef ds:uri="cd6967f0-2cd1-4d60-ba06-13bf4c388688"/>
    <ds:schemaRef ds:uri="639d130d-769c-42b2-b81e-344b26231cae"/>
  </ds:schemaRefs>
</ds:datastoreItem>
</file>

<file path=customXml/itemProps2.xml><?xml version="1.0" encoding="utf-8"?>
<ds:datastoreItem xmlns:ds="http://schemas.openxmlformats.org/officeDocument/2006/customXml" ds:itemID="{DA1B467D-4429-4AAC-8A5E-5C4E631A6FE5}">
  <ds:schemaRefs>
    <ds:schemaRef ds:uri="http://schemas.microsoft.com/sharepoint/v3/contenttype/forms"/>
  </ds:schemaRefs>
</ds:datastoreItem>
</file>

<file path=customXml/itemProps3.xml><?xml version="1.0" encoding="utf-8"?>
<ds:datastoreItem xmlns:ds="http://schemas.openxmlformats.org/officeDocument/2006/customXml" ds:itemID="{FD4F7714-A955-49EB-8598-E71527258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6967f0-2cd1-4d60-ba06-13bf4c388688"/>
    <ds:schemaRef ds:uri="639d130d-769c-42b2-b81e-344b26231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53</vt:i4>
      </vt:variant>
    </vt:vector>
  </HeadingPairs>
  <TitlesOfParts>
    <vt:vector size="62" baseType="lpstr">
      <vt:lpstr>Instructions</vt:lpstr>
      <vt:lpstr>Sample</vt:lpstr>
      <vt:lpstr>Course #1</vt:lpstr>
      <vt:lpstr>Course #2</vt:lpstr>
      <vt:lpstr>Course #3</vt:lpstr>
      <vt:lpstr>Course #4</vt:lpstr>
      <vt:lpstr>Course #5</vt:lpstr>
      <vt:lpstr>Course #6</vt:lpstr>
      <vt:lpstr>Semester Average</vt:lpstr>
      <vt:lpstr>Course_Info_Course_1</vt:lpstr>
      <vt:lpstr>Course_Info_Course_2</vt:lpstr>
      <vt:lpstr>Course_Info_Course_3</vt:lpstr>
      <vt:lpstr>Course_Info_Course_4</vt:lpstr>
      <vt:lpstr>Course_Info_Course_5</vt:lpstr>
      <vt:lpstr>Course_Info_Course_6</vt:lpstr>
      <vt:lpstr>Course_Info_Sample</vt:lpstr>
      <vt:lpstr>'Course #1'!Course_Information</vt:lpstr>
      <vt:lpstr>'Course #2'!Course_Information</vt:lpstr>
      <vt:lpstr>'Course #3'!Course_Information</vt:lpstr>
      <vt:lpstr>'Course #4'!Course_Information</vt:lpstr>
      <vt:lpstr>'Course #5'!Course_Information</vt:lpstr>
      <vt:lpstr>'Course #6'!Course_Information</vt:lpstr>
      <vt:lpstr>Sample!Course_Information</vt:lpstr>
      <vt:lpstr>'Course #1'!Current_Mark</vt:lpstr>
      <vt:lpstr>'Course #2'!Current_Mark</vt:lpstr>
      <vt:lpstr>'Course #3'!Current_Mark</vt:lpstr>
      <vt:lpstr>'Course #4'!Current_Mark</vt:lpstr>
      <vt:lpstr>'Course #5'!Current_Mark</vt:lpstr>
      <vt:lpstr>'Course #6'!Current_Mark</vt:lpstr>
      <vt:lpstr>Sample!Current_Mark</vt:lpstr>
      <vt:lpstr>Current_Mark_Course_1</vt:lpstr>
      <vt:lpstr>Current_Mark_Course_2</vt:lpstr>
      <vt:lpstr>Current_Mark_Course_3</vt:lpstr>
      <vt:lpstr>Current_Mark_Course_4</vt:lpstr>
      <vt:lpstr>Current_Mark_Course_5</vt:lpstr>
      <vt:lpstr>Current_Mark_Course_6</vt:lpstr>
      <vt:lpstr>Current_Mark_Sample</vt:lpstr>
      <vt:lpstr>Exam_Info_Course_1</vt:lpstr>
      <vt:lpstr>'Course #1'!Final_Exam_Info</vt:lpstr>
      <vt:lpstr>'Course #2'!Final_Exam_Info</vt:lpstr>
      <vt:lpstr>'Course #3'!Final_Exam_Info</vt:lpstr>
      <vt:lpstr>'Course #4'!Final_Exam_Info</vt:lpstr>
      <vt:lpstr>'Course #5'!Final_Exam_Info</vt:lpstr>
      <vt:lpstr>'Course #6'!Final_Exam_Info</vt:lpstr>
      <vt:lpstr>Sample!Final_Exam_Info</vt:lpstr>
      <vt:lpstr>Final_Exam_Info_Course_1</vt:lpstr>
      <vt:lpstr>Final_Exam_Info_Course_2</vt:lpstr>
      <vt:lpstr>Final_Exam_Info_Course_3</vt:lpstr>
      <vt:lpstr>Final_Exam_Info_Course_4</vt:lpstr>
      <vt:lpstr>Final_Exam_Info_Course_5</vt:lpstr>
      <vt:lpstr>Final_Exam_Info_Course_6</vt:lpstr>
      <vt:lpstr>Final_Exam_Info_Sample</vt:lpstr>
      <vt:lpstr>'Course #1'!Print_Area</vt:lpstr>
      <vt:lpstr>'Course #2'!Print_Area</vt:lpstr>
      <vt:lpstr>'Course #3'!Print_Area</vt:lpstr>
      <vt:lpstr>'Course #4'!Print_Area</vt:lpstr>
      <vt:lpstr>'Course #5'!Print_Area</vt:lpstr>
      <vt:lpstr>'Course #6'!Print_Area</vt:lpstr>
      <vt:lpstr>Instructions!Print_Area</vt:lpstr>
      <vt:lpstr>Sample!Print_Area</vt:lpstr>
      <vt:lpstr>'Semester Average'!Print_Area</vt:lpstr>
      <vt:lpstr>Semester_Average</vt:lpstr>
    </vt:vector>
  </TitlesOfParts>
  <Manager/>
  <Company>University of Guelph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liblocal</dc:creator>
  <cp:keywords/>
  <dc:description/>
  <cp:lastModifiedBy>Ryan Moore</cp:lastModifiedBy>
  <cp:revision/>
  <dcterms:created xsi:type="dcterms:W3CDTF">2010-03-22T14:25:46Z</dcterms:created>
  <dcterms:modified xsi:type="dcterms:W3CDTF">2022-09-06T13:22:23Z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0x01010093C882E4A7B24D4E90DB4ECD94127DF2</vt:lpwstr>
  </property>
  <property fmtid="{D5CDD505-2E9C-101B-9397-08002B2CF9AE}" pid="3" name="MediaServiceImageTags">
    <vt:lpwstr/>
  </property>
</Properties>
</file>